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1.1" sheetId="1" r:id="rId1"/>
  </sheets>
  <definedNames/>
  <calcPr fullCalcOnLoad="1"/>
</workbook>
</file>

<file path=xl/sharedStrings.xml><?xml version="1.0" encoding="utf-8"?>
<sst xmlns="http://schemas.openxmlformats.org/spreadsheetml/2006/main" count="404" uniqueCount="271">
  <si>
    <t>CZ.1.07/1.1.07/11.0008</t>
  </si>
  <si>
    <t>CZ.1.07/1.1.07/11.0074</t>
  </si>
  <si>
    <t>CZ.1.07/1.1.07/11.0010</t>
  </si>
  <si>
    <t>CZ.1.07/1.1.07/11.0055</t>
  </si>
  <si>
    <t>CZ.1.07/1.1.07/11.0057</t>
  </si>
  <si>
    <t>CZ.1.07/1.1.07/11.0021</t>
  </si>
  <si>
    <t>CZ.1.07/1.1.07/11.0022</t>
  </si>
  <si>
    <t>CZ.1.07/1.1.07/11.0024</t>
  </si>
  <si>
    <t>CZ.1.07/1.1.07/11.0002</t>
  </si>
  <si>
    <t>CZ.1.07/1.1.07/11.0003</t>
  </si>
  <si>
    <t>CZ.1.07/1.1.07/11.0005</t>
  </si>
  <si>
    <t>CZ.1.07/1.1.07/11.0007</t>
  </si>
  <si>
    <t>CZ.1.07/1.1.07/11.0149</t>
  </si>
  <si>
    <t>CZ.1.07/1.1.07/11.0140</t>
  </si>
  <si>
    <t>CZ.1.07/1.1.07/11.0150</t>
  </si>
  <si>
    <t>CZ.1.07/1.1.07/11.0153</t>
  </si>
  <si>
    <t>CZ.1.07/1.1.07/11.0086</t>
  </si>
  <si>
    <t>CZ.1.07/1.1.07/11.0054</t>
  </si>
  <si>
    <t>CZ.1.07/1.1.07/11.0076</t>
  </si>
  <si>
    <t>CZ.1.07/1.1.07/11.0091</t>
  </si>
  <si>
    <t>CZ.1.07/1.1.07/11.0093</t>
  </si>
  <si>
    <t>CZ.1.07/1.1.07/11.0103</t>
  </si>
  <si>
    <t>CZ.1.07/1.1.07/11.0100</t>
  </si>
  <si>
    <t>CZ.1.07/1.1.07/11.0108</t>
  </si>
  <si>
    <t>CZ.1.07/1.1.07/11.0042</t>
  </si>
  <si>
    <t>CZ.1.07/1.1.07/11.0034</t>
  </si>
  <si>
    <t>CZ.1.07/1.1.07/11.0071</t>
  </si>
  <si>
    <t>CZ.1.07/1.1.07/11.0073</t>
  </si>
  <si>
    <t>CZ.1.07/1.1.07/11.0111</t>
  </si>
  <si>
    <t>CZ.1.07/1.1.07/11.0119</t>
  </si>
  <si>
    <t>CZ.1.07/1.1.07/11.0174</t>
  </si>
  <si>
    <t>CZ.1.07/1.1.07/11.0178</t>
  </si>
  <si>
    <t>CZ.1.07/1.1.07/11.0014</t>
  </si>
  <si>
    <t>CZ.1.07/1.1.07/11.0016</t>
  </si>
  <si>
    <t>CZ.1.07/1.1.07/11.0026</t>
  </si>
  <si>
    <t>CZ.1.07/1.1.07/11.0029</t>
  </si>
  <si>
    <t>CZ.1.07/1.1.07/11.0030</t>
  </si>
  <si>
    <t>CZ.1.07/1.1.07/11.0035</t>
  </si>
  <si>
    <t>CZ.1.07/1.1.07/11.0040</t>
  </si>
  <si>
    <t>CZ.1.07/1.1.07/11.0043</t>
  </si>
  <si>
    <t>CZ.1.07/1.1.07/11.0047</t>
  </si>
  <si>
    <t>CZ.1.07/1.1.07/11.0109</t>
  </si>
  <si>
    <t>CZ.1.07/1.1.07/11.0110</t>
  </si>
  <si>
    <t>CZ.1.07/1.1.07/11.0112</t>
  </si>
  <si>
    <t>CZ.1.07/1.1.07/11.0121</t>
  </si>
  <si>
    <t>CZ.1.07/1.1.07/11.0123</t>
  </si>
  <si>
    <t>CZ.1.07/1.1.07/11.0126</t>
  </si>
  <si>
    <t>CZ.1.07/1.1.07/11.0129</t>
  </si>
  <si>
    <t>CZ.1.07/1.1.07/11.0130</t>
  </si>
  <si>
    <t>CZ.1.07/1.1.07/11.0141</t>
  </si>
  <si>
    <t>CZ.1.07/1.1.07/11.0148</t>
  </si>
  <si>
    <t>CZ.1.07/1.1.07/11.0151</t>
  </si>
  <si>
    <t>CZ.1.07/1.1.07/11.0155</t>
  </si>
  <si>
    <t>CZ.1.07/1.1.07/11.0162</t>
  </si>
  <si>
    <t>CZ.1.07/1.1.07/11.0164</t>
  </si>
  <si>
    <t>CZ.1.07/1.1.07/11.0166</t>
  </si>
  <si>
    <t>CZ.1.07/1.1.07/11.0172</t>
  </si>
  <si>
    <t>CZ.1.07/1.1.07/11.0173</t>
  </si>
  <si>
    <t>název žadatele</t>
  </si>
  <si>
    <t>název projektu</t>
  </si>
  <si>
    <t>Svět vzdělávání – síť místních center celoživotního vzdělávání</t>
  </si>
  <si>
    <t>Spolupráce technických škol při modernizaci výukových metod a implementaci ŠVP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</si>
  <si>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</si>
  <si>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</si>
  <si>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</si>
  <si>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</si>
  <si>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</si>
  <si>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</si>
  <si>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</si>
  <si>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</si>
  <si>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</si>
  <si>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</si>
  <si>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</si>
  <si>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16.</t>
  </si>
  <si>
    <t>31.</t>
  </si>
  <si>
    <t>38.</t>
  </si>
  <si>
    <t>48.</t>
  </si>
  <si>
    <t>51.</t>
  </si>
  <si>
    <t>52.</t>
  </si>
  <si>
    <t>53.</t>
  </si>
  <si>
    <t>54.</t>
  </si>
  <si>
    <t>55.</t>
  </si>
  <si>
    <t>56.</t>
  </si>
  <si>
    <t>57.</t>
  </si>
  <si>
    <t>58.</t>
  </si>
  <si>
    <t>Obchodní akademie, Orlová, příspěvková organizace</t>
  </si>
  <si>
    <t>Inovace výuky a tvorba digitálních učebních materiálů pro odbor vzdělávání Informační technologie</t>
  </si>
  <si>
    <t>Obchodní akademie Karviná, s.r.o.</t>
  </si>
  <si>
    <t>Zavedení vyučovacích metod a organizačních forem využívajících prostředky ICT ve výuce všeobecně vzdělávacích a odborných předmětů</t>
  </si>
  <si>
    <t>Vyšší odborná škola DAKOL a Střední škola DAKOL, o.p.s</t>
  </si>
  <si>
    <t>ŠKOLA PRO ŽIVOT</t>
  </si>
  <si>
    <t>Gymnázium Mikuláše Koperníka, Bílovec, příspěvková organizace</t>
  </si>
  <si>
    <t>Tvorba e-learningového kurzu pro výuku matematiky na středních školách</t>
  </si>
  <si>
    <t>Střední škola společného stravování, Ostrava-Hrabůvka, příspěvková organizace</t>
  </si>
  <si>
    <t>Multimediální výuka cizojazyčné odborné terminologie</t>
  </si>
  <si>
    <t>Základní škola Rychvald, okres Karviná, příspěvková organizace</t>
  </si>
  <si>
    <t>Kombinovaná výuka jako efektivní forma vzdělávání na základní škole</t>
  </si>
  <si>
    <t>Základní škola a Mateřská škola Český Těšín, Masarykovy sady 104, okres Karviná</t>
  </si>
  <si>
    <t>Zachráníme planetu</t>
  </si>
  <si>
    <t>Základní škola Hradec nad Moravicí – Žimrovice, okres Opava, příspěvková organizace</t>
  </si>
  <si>
    <t>Perla Slezska – Hradec nad Moravicí a jeho okolí</t>
  </si>
  <si>
    <t>Základní škola a mateřská škola Ostrava - Zábřeh, Horymírova 100, příspěvková organizace</t>
  </si>
  <si>
    <t>Průřezová témata v KOSTCE</t>
  </si>
  <si>
    <t>Základní škola Opava, Edvarda Beneše 2, příspěvková organizace</t>
  </si>
  <si>
    <t>Využívání ICT pro zvyšování kvality vzdělávání žáků při výuce cizích jazyků a přírodovědných předmětů</t>
  </si>
  <si>
    <t>RPIC-ViP s.r.o.</t>
  </si>
  <si>
    <t>Podpora odborného vzdělávání na středních školách MSK</t>
  </si>
  <si>
    <t>TEMPO TRAINING &amp; CONSULTING s.r.o.</t>
  </si>
  <si>
    <t>TechIN – Propojení studia a praxe</t>
  </si>
  <si>
    <t>Střední škola oděvní, služeb a podnikání, Ostrava-Poruba, Příčná 1108, příspěvková organizace</t>
  </si>
  <si>
    <t>Krokem do Evropy – zkvalitněním výuky cizích jazyků zvýšit konkurenceschopnost žáků na trhu práce</t>
  </si>
  <si>
    <t>Střední škola služeb, Bruntál, příspěvková organizace</t>
  </si>
  <si>
    <t xml:space="preserve">Rozvoj a zkvalitňování školských vzdělávacích programů v odborném školství v oblasti služeb </t>
  </si>
  <si>
    <t>Střední škola technická, Opava, Kolofíkovo nábřeží 51, příspěvková organizace</t>
  </si>
  <si>
    <t>Vzdělávací program Metrologie a počítačová podpora měření</t>
  </si>
  <si>
    <t xml:space="preserve">Obchodní akademie a Vyšší odborná škola sociální, Ostrava - Mariánské Hory, příspěvková organizace  </t>
  </si>
  <si>
    <t>Moderní, dynamickou a inovativní výukou k vyšší konkurenceschopnosti Obchodní akademie Ostrava</t>
  </si>
  <si>
    <t>Wichterlovo gymnázium, Ostrava-Poruba, příspěvková organizace</t>
  </si>
  <si>
    <t>Implementace e-learningových metod do výuky profilových volitelných předmětů</t>
  </si>
  <si>
    <t xml:space="preserve">Svět vzdělávaní – síť místních center celoživotního vzdělávání  </t>
  </si>
  <si>
    <t>Efektivní Učení Reformou Oblastí gymnaziálního vzdělávání</t>
  </si>
  <si>
    <t>Gymnázium, Karviná, příspěvková organizace</t>
  </si>
  <si>
    <t>Webová sbírka řešených příkladů z fyziky pro základní a střední školy</t>
  </si>
  <si>
    <t>Základní škola Vítkov, Opavská 22, okres Opava, příspěvková organizace</t>
  </si>
  <si>
    <t>Vytvoření Školního informačního centra</t>
  </si>
  <si>
    <t>Základní škola Ostrava - Hrabůvka, Provaznická 64, příspěvková organizace</t>
  </si>
  <si>
    <t>Škola 21. století – škola informací</t>
  </si>
  <si>
    <t xml:space="preserve">AKLUB Centrum vzdělávání a poradenství  </t>
  </si>
  <si>
    <t>Ukaž svůj JAZYK – Vzdělávací jazykový program na Gymnáziu v Krnově</t>
  </si>
  <si>
    <t>Člověk a příroda experimentálně</t>
  </si>
  <si>
    <t>VYSOKÁ ŠKOLA BÁŇSKÁ – TECHNICKÁ UNIVERZITA OSTRAVA</t>
  </si>
  <si>
    <t>Zvyšování ekonomické gramotnosti žáků ZŠ a SŠ v Moravskoslezském kraji a jejich budoucí konkurenceschopnosti na trhu práce prostřednictvím tvorby výukových materiálů a znalostního portálu</t>
  </si>
  <si>
    <t>AutoAcademy</t>
  </si>
  <si>
    <t>Krajská hospodářská komora Moravskoslezského kraje</t>
  </si>
  <si>
    <t>Střední škola – brána k technické kariéře</t>
  </si>
  <si>
    <t>Střední škola obchodní, Ostrava, příspěvková organizace</t>
  </si>
  <si>
    <t>Soukromá střední škola podnikatelská s.r.o., Opava</t>
  </si>
  <si>
    <t>Statutární město Frýdek-Místek</t>
  </si>
  <si>
    <t>FM - Education</t>
  </si>
  <si>
    <t>Soukromá střední umělecká škola AVE ART Ostrava, s.r.o.</t>
  </si>
  <si>
    <t>Školní podnikatelský inkubátor</t>
  </si>
  <si>
    <t xml:space="preserve">Základní škola Frenštát pod Radhoštěm, Tyršova 913, okres Nový Jičín </t>
  </si>
  <si>
    <t>Objevování historie regionu Frenštátska</t>
  </si>
  <si>
    <t>TT – CONTACT,  s.r.o.</t>
  </si>
  <si>
    <t>Zvýšení kvality vzdělání žáků středních technických škol zavedením výuky technické angličtiny, němčiny a ruštiny pro oblast strojírenství v Moravskoslezském kraji</t>
  </si>
  <si>
    <t xml:space="preserve">Střední škola stavební a dřevozpracující, Ostrava, příspěvková organizace </t>
  </si>
  <si>
    <t>Zvyšování kvality ve stavebních a dřevooborech</t>
  </si>
  <si>
    <t>Motivace žáků ZŠ ke studiu technických oborů</t>
  </si>
  <si>
    <t xml:space="preserve">Střední škola zemědělská a lesnická, Frýdek-Místek, příspěvková organizace </t>
  </si>
  <si>
    <t>Efektivní využívání ICT ve výuce všeobecně vzdělávacích a odborných předmětů na SŠ</t>
  </si>
  <si>
    <t xml:space="preserve">Klub personalistů České republiky, o.s. – Moravskoslezská regionální sekce  </t>
  </si>
  <si>
    <t>Zvýšení kvality vzdělávání zaměřeného na EVVO a zdravý životní styl středních školách technického zaměření a základních školách v Moravskoslezském kraji</t>
  </si>
  <si>
    <t>Eddica, spol. s.r.o</t>
  </si>
  <si>
    <t>Počítačem asistovaná výuka cizích jazyků</t>
  </si>
  <si>
    <t>Interaktivní výuková aplikace – Můj pracovní sešit</t>
  </si>
  <si>
    <t>Popularizace technických oborů u žáků ZŠ</t>
  </si>
  <si>
    <t>Základní škola a mateřská škola  Ostrava-Svinov, příspěvková organizace</t>
  </si>
  <si>
    <t>Hraj si, spolupracuj, vzdělávej se! Rozvoj schopností a klíčových dovedností dětí prostřednictvím moderních metod učení a informačních technologií</t>
  </si>
  <si>
    <t>Ceptum, o.p.s.</t>
  </si>
  <si>
    <t>Implementace multimediálního výukového programu Základy první pomoci do výuky všeobecně vzdělávacích předmětů ZŠ a SŠ MSK</t>
  </si>
  <si>
    <t xml:space="preserve">Mendelovo gymnázium, Opava, příspěvková organizace  </t>
  </si>
  <si>
    <t>Tvoříme a učíme s ICT</t>
  </si>
  <si>
    <t>Statutární město Opava</t>
  </si>
  <si>
    <t>Otvíráme bránu jazyků</t>
  </si>
  <si>
    <t>Spolupráce neúplných základních škol v okrese Bruntál</t>
  </si>
  <si>
    <t>Základní škola a mateřská škola Bohuslavice, příspěvková organizace</t>
  </si>
  <si>
    <t>Zvýšení konkurenceschopnosti ZŠ Bohuslavice modernizací výukových metod</t>
  </si>
  <si>
    <t>Střední průmyslová škola, Karviná, příspěvková organizace</t>
  </si>
  <si>
    <t>Šance pro inovace v technických oborech</t>
  </si>
  <si>
    <t xml:space="preserve">Základní škola, Třinec, Slezská 773, příspěvková organizace </t>
  </si>
  <si>
    <t>Soukromá střední škola podnikatelská Frýdek-Místek, s.r.o.</t>
  </si>
  <si>
    <t>Nové výzvy, nové příležitosti, nová škola</t>
  </si>
  <si>
    <t>Obchodní akademie, Frýdek-Místek, Palackého 123, příspěvková organizace</t>
  </si>
  <si>
    <t>Využití Moodle ve výuce s přihlédnutím k cizím jazykům</t>
  </si>
  <si>
    <t>Centrum vizualizace a interaktivity vzdělávání, s.r.o.</t>
  </si>
  <si>
    <t>Modulový vzdělávací program pro rozvoj personální a sociální kompetence a občanské kompetence a kulturního povědomí v rámci výuky diversity aneb Kompetence k diversitě</t>
  </si>
  <si>
    <t>Obchodní akademie, Ostrava-Poruba, příspěvková organizace</t>
  </si>
  <si>
    <t>Zvýšení kvality vzdělávání inovací výukových metod</t>
  </si>
  <si>
    <t>Střední zahradnická škola, Ostrava, příspěvková organizace</t>
  </si>
  <si>
    <t xml:space="preserve">E-learning jako nástroj tvořivého a interaktivního vzdělání </t>
  </si>
  <si>
    <t>Matematika jinak</t>
  </si>
  <si>
    <t>Střední odborná škola umělecká a gymnázium, s.r.o.</t>
  </si>
  <si>
    <t>Tvorba podpůrných výukových materiálů</t>
  </si>
  <si>
    <t>Vývoj metodiky pro pedagogy středních škol a realizace vývojových fází v herních simulací žáků středních škol s ohledem na rozvoj klíčových kompetencí a s důrazem na mezipředmětové vazby</t>
  </si>
  <si>
    <t>Střední odborné učiliště DAKOL , s.r.o.</t>
  </si>
  <si>
    <t>Technické kompetence žáků ZŠ a SŠ</t>
  </si>
  <si>
    <t>Zkvalitňování výukových činností odborných předmětů na středních školách se zaměřením na mezipředmětové vazby a s důrazem na odbornou připravenost žáků</t>
  </si>
  <si>
    <t>I  N  V  E  S  T  I  C  E     D  O    R  O  Z  V  O  J  E     V  Z  D  Ě  L  Á  V  Á  N  Í</t>
  </si>
  <si>
    <t xml:space="preserve">Gymnázium a Střední odborná škola Frýdek-Místek, Cihelní 410, příspěvková organizace  </t>
  </si>
  <si>
    <t>Moravskoslezský automobilový klastr, o.s.</t>
  </si>
  <si>
    <t>Využití moderních forem informačních a komunikačních technologií ve výuce na Soukromé střední škole podnikatelské s.r.o., Opava</t>
  </si>
  <si>
    <t>Základní škola Ostrava, Matiční 5, příspěvková organizace</t>
  </si>
  <si>
    <t>Gymnázium, Třinec, příspěvková organizace</t>
  </si>
  <si>
    <t>Základní škola a Mateřská škola, Dětřichov nad Bystřicí, okres Bruntál, příspěvková organizace</t>
  </si>
  <si>
    <t>Institut EuroSchola, o.s.</t>
  </si>
  <si>
    <t>Střední škola, Bohumín, příspěvková organizace</t>
  </si>
  <si>
    <t>počet bodů</t>
  </si>
  <si>
    <t>požadovaná výše finanční podpory v Kč</t>
  </si>
  <si>
    <t>navržené krácení finanční podpory v Kč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</si>
  <si>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</si>
  <si>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</si>
  <si>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</si>
  <si>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</si>
  <si>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</si>
  <si>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</si>
  <si>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</si>
  <si>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</si>
  <si>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</si>
  <si>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</si>
  <si>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</si>
  <si>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</si>
  <si>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</si>
  <si>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</si>
  <si>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</si>
  <si>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</si>
  <si>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</si>
  <si>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</si>
  <si>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</si>
  <si>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</si>
  <si>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</si>
  <si>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</si>
  <si>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</si>
  <si>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</si>
  <si>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</si>
  <si>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</si>
  <si>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</si>
  <si>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</si>
  <si>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</si>
  <si>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</si>
  <si>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</si>
  <si>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</si>
  <si>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</si>
  <si>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</si>
  <si>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</si>
  <si>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Posílení odborného profilu žáků zvýšením jejich jazykových a odborných kompetencí aneb Anglicky mluvící prodavači v obchodech Moravskoslezském kraji</t>
  </si>
  <si>
    <t xml:space="preserve">číslo projektu </t>
  </si>
  <si>
    <t>pořadí</t>
  </si>
  <si>
    <t>doporučení hodnotitelů</t>
  </si>
  <si>
    <t xml:space="preserve">ano </t>
  </si>
  <si>
    <t>Číslo kola výzvy:</t>
  </si>
  <si>
    <t>Název globálního grantu:</t>
  </si>
  <si>
    <t>Vyhlašovatel (ZS):</t>
  </si>
  <si>
    <t>CZ.1.07/1.1.07, Zvyšování kvality ve vzdělávání v kraji Moravskoslezském</t>
  </si>
  <si>
    <t>Moravskoslezský kraj, oddělení strukturálních fondů odboru regionálního rozvoje, cestovního ruchu a kultury</t>
  </si>
  <si>
    <t xml:space="preserve">CELKEM </t>
  </si>
  <si>
    <t xml:space="preserve">ROZDÍL </t>
  </si>
  <si>
    <t xml:space="preserve">Disponibilní zdroje </t>
  </si>
  <si>
    <t>CELKEM projekty doporučené ke schválení</t>
  </si>
  <si>
    <t>SEZNAM GRANTOVÝCH PROJEKTŮ ZAŘAZENÝCH DO ZÁSOBNÍKU PROJEKTŮ</t>
  </si>
  <si>
    <t>CELKEM projekty zařazené do zásobníku projektů</t>
  </si>
  <si>
    <t xml:space="preserve">ROZDÍL - disponibilní zdroje k doporučené výši finančních prostředků </t>
  </si>
  <si>
    <t>Doplňující informace k projektům uvedených v tomto seznamu:</t>
  </si>
  <si>
    <t xml:space="preserve">1) Doporučená výše finanční podpory u grantových projektů doporučených k  financování (včetně hraničního projektu) a projektů zařazených do zásobníku projektů je maximální, s dobou způsobilosti výdajů od data nabytí účinnosti smluvního vztahu s žadatelem, maximálně však do 31. 12. 2011. </t>
  </si>
  <si>
    <t xml:space="preserve">3) Doporučená finanční podpora u hraničního projektu může být snížena s ohledem na vyhodnocení způsobilosti výdajů v rámci úpravy struktury rozpočtů u projektů doporučených k  financování. V případě, že u grantových projektů doporučených k  financování nebude poskytnuta podpora v maximální výši, bude rozdíl finančních prostředků poskytnut ve prospěch hraničního projektu, maximálně však do doporučené výše finanční podpory. I v tomto případě dojde před uzavřením smluvního vztahu k  případným úpravám v oblasti limitů struktury rozpočtu. </t>
  </si>
  <si>
    <t>právní forma</t>
  </si>
  <si>
    <t>zájmové sdružení právnických osob</t>
  </si>
  <si>
    <t>příspěvková organizace</t>
  </si>
  <si>
    <t>společnost s ručením omezeným</t>
  </si>
  <si>
    <t>obecně prospěšná společnost</t>
  </si>
  <si>
    <t>Sdružení (svaz, spolek, společnost, klub aj.)</t>
  </si>
  <si>
    <t>vysoká škola</t>
  </si>
  <si>
    <t>Komora (s vyjímkou profesních komor)</t>
  </si>
  <si>
    <t>obec</t>
  </si>
  <si>
    <t>Organizační jednotka sdružení</t>
  </si>
  <si>
    <t>2) V průběhu hodnocení projektů byly zjištěny nejasnosti v oblasti rozpočtu. Na základě rozhodnutí výběrové komise byly z rozpočtu odstraněny nepřiměřené či neodůvodněné výdaje. Před uzavřením smluvního vztahu s žadatelem dojde k dalšímu přezkoumání stanovených limitů  v oblasti struktury rozpočtu v souladu se stanovenými podmínkami OP VK. Případné nutné úpravy rozpočtu v oblasti způsobilých výdajů budou promítnuty v rozpočtu, který bude nedílnou součástí smlouvy uzavřené s žadatelem. Doporučená výše finanční podpory je stanovena jako maximální (může být krácena na základě přezkoumání stanovených limitů nebo na základě skutečně prokázaných způsobilých výdajů).</t>
  </si>
  <si>
    <t>Podpora aktivního učení, samostatného myšlení a týmové spolupráce žáků zaváděním inovativních vyučovacích metod a forem</t>
  </si>
  <si>
    <t>celková výše schválených finančních podpor v Kč (kumulativní údaj)</t>
  </si>
  <si>
    <t>Seznam grantových projektů schválených, hraničních a zařazených do zásobníku projektů - oblast podpory 1.1</t>
  </si>
  <si>
    <t>schválená výše finanční podpory v Kč/maximální</t>
  </si>
  <si>
    <t>SEZNAM SCHVÁLENÝCH GRANTOVÝCH PROJEKTŮ (financování)</t>
  </si>
  <si>
    <t xml:space="preserve">SEZNAM SCHVÁLENÝCH GRANTOVÝCH PROJEKTŮ (financování) - HRANIČNÍ PROJEKT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</si>
</sst>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6"/>
      <color indexed="22"/>
      <name val="Times New Roman"/>
      <family val="1"/>
    </font>
    <font>
      <b/>
      <sz val="14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wrapText="1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wrapText="1"/>
    </xf>
    <xf numFmtId="164" fontId="4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2" borderId="11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wrapText="1"/>
    </xf>
    <xf numFmtId="0" fontId="3" fillId="0" borderId="0" xfId="0" applyFont="1" applyFill="1" applyAlignment="1">
      <alignment/>
    </xf>
    <xf numFmtId="164" fontId="4" fillId="2" borderId="11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file://E:\CZ\JPEG\L_Logotype_CZ.jpg" TargetMode="External" /><Relationship Id="rId4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95250</xdr:rowOff>
    </xdr:from>
    <xdr:to>
      <xdr:col>8</xdr:col>
      <xdr:colOff>47625</xdr:colOff>
      <xdr:row>0</xdr:row>
      <xdr:rowOff>742950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95250"/>
          <a:ext cx="971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0</xdr:row>
      <xdr:rowOff>114300</xdr:rowOff>
    </xdr:from>
    <xdr:to>
      <xdr:col>9</xdr:col>
      <xdr:colOff>361950</xdr:colOff>
      <xdr:row>0</xdr:row>
      <xdr:rowOff>771525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11430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1971675</xdr:colOff>
      <xdr:row>0</xdr:row>
      <xdr:rowOff>142875</xdr:rowOff>
    </xdr:from>
    <xdr:to>
      <xdr:col>6</xdr:col>
      <xdr:colOff>200025</xdr:colOff>
      <xdr:row>0</xdr:row>
      <xdr:rowOff>714375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38825" y="1428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0</xdr:row>
      <xdr:rowOff>142875</xdr:rowOff>
    </xdr:from>
    <xdr:to>
      <xdr:col>4</xdr:col>
      <xdr:colOff>1438275</xdr:colOff>
      <xdr:row>0</xdr:row>
      <xdr:rowOff>695325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rcRect l="3857" r="3857" b="4609"/>
        <a:stretch>
          <a:fillRect/>
        </a:stretch>
      </xdr:blipFill>
      <xdr:spPr>
        <a:xfrm>
          <a:off x="4562475" y="142875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166"/>
  <sheetViews>
    <sheetView tabSelected="1" workbookViewId="0" topLeftCell="A65">
      <selection activeCell="A71" sqref="A71:K71"/>
    </sheetView>
  </sheetViews>
  <sheetFormatPr defaultColWidth="9.140625" defaultRowHeight="12.75"/>
  <cols>
    <col min="1" max="1" width="5.7109375" style="4" customWidth="1"/>
    <col min="2" max="2" width="17.28125" style="4" customWidth="1"/>
    <col min="3" max="3" width="20.57421875" style="7" customWidth="1"/>
    <col min="4" max="4" width="14.421875" style="7" customWidth="1"/>
    <col min="5" max="5" width="38.7109375" style="5" customWidth="1"/>
    <col min="6" max="6" width="5.7109375" style="5" customWidth="1"/>
    <col min="7" max="7" width="10.140625" style="5" customWidth="1"/>
    <col min="8" max="8" width="15.7109375" style="6" customWidth="1"/>
    <col min="9" max="9" width="14.7109375" style="6" customWidth="1"/>
    <col min="10" max="10" width="14.00390625" style="3" customWidth="1"/>
    <col min="11" max="11" width="15.421875" style="2" customWidth="1"/>
    <col min="12" max="12" width="17.7109375" style="2" customWidth="1"/>
    <col min="13" max="16384" width="9.140625" style="2" customWidth="1"/>
  </cols>
  <sheetData>
    <row r="1" spans="1:11" ht="67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0.25" customHeight="1">
      <c r="A2" s="71" t="s">
        <v>187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49.5" customHeight="1" thickBot="1">
      <c r="A3" s="87" t="s">
        <v>267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25.5" customHeight="1" thickTop="1">
      <c r="A4" s="18"/>
      <c r="B4" s="18"/>
      <c r="C4" s="20" t="s">
        <v>239</v>
      </c>
      <c r="D4" s="88">
        <v>1</v>
      </c>
      <c r="E4" s="89"/>
      <c r="F4" s="89"/>
      <c r="G4" s="89"/>
      <c r="H4" s="89"/>
      <c r="I4" s="89"/>
      <c r="J4" s="90"/>
      <c r="K4" s="19"/>
    </row>
    <row r="5" spans="1:11" ht="24" customHeight="1">
      <c r="A5" s="18"/>
      <c r="B5" s="18"/>
      <c r="C5" s="21" t="s">
        <v>240</v>
      </c>
      <c r="D5" s="72" t="s">
        <v>242</v>
      </c>
      <c r="E5" s="73"/>
      <c r="F5" s="73"/>
      <c r="G5" s="73"/>
      <c r="H5" s="73"/>
      <c r="I5" s="73"/>
      <c r="J5" s="74"/>
      <c r="K5" s="19"/>
    </row>
    <row r="6" spans="1:11" ht="24.75" customHeight="1" thickBot="1">
      <c r="A6" s="18"/>
      <c r="B6" s="18"/>
      <c r="C6" s="22" t="s">
        <v>241</v>
      </c>
      <c r="D6" s="75" t="s">
        <v>243</v>
      </c>
      <c r="E6" s="76"/>
      <c r="F6" s="76"/>
      <c r="G6" s="76"/>
      <c r="H6" s="76"/>
      <c r="I6" s="76"/>
      <c r="J6" s="77"/>
      <c r="K6" s="19"/>
    </row>
    <row r="7" spans="1:11" ht="24.75" customHeight="1" thickTop="1">
      <c r="A7" s="91" t="s">
        <v>251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1" ht="24.75" customHeight="1">
      <c r="A8" s="92" t="s">
        <v>252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34.5" customHeight="1">
      <c r="A9" s="92" t="s">
        <v>264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33" customHeight="1">
      <c r="A10" s="92" t="s">
        <v>253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s="69" customFormat="1" ht="12.75" customHeight="1" thickBo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42.75" customHeight="1" thickBot="1">
      <c r="A12" s="80" t="s">
        <v>269</v>
      </c>
      <c r="B12" s="81"/>
      <c r="C12" s="81"/>
      <c r="D12" s="81"/>
      <c r="E12" s="81"/>
      <c r="F12" s="81"/>
      <c r="G12" s="81"/>
      <c r="H12" s="81"/>
      <c r="I12" s="81"/>
      <c r="J12" s="81"/>
      <c r="K12" s="82"/>
    </row>
    <row r="13" spans="1:11" ht="43.5" customHeight="1">
      <c r="A13" s="43" t="s">
        <v>236</v>
      </c>
      <c r="B13" s="44" t="s">
        <v>235</v>
      </c>
      <c r="C13" s="45" t="s">
        <v>58</v>
      </c>
      <c r="D13" s="45" t="s">
        <v>254</v>
      </c>
      <c r="E13" s="44" t="s">
        <v>59</v>
      </c>
      <c r="F13" s="45" t="s">
        <v>196</v>
      </c>
      <c r="G13" s="45" t="s">
        <v>237</v>
      </c>
      <c r="H13" s="46" t="s">
        <v>197</v>
      </c>
      <c r="I13" s="46" t="s">
        <v>198</v>
      </c>
      <c r="J13" s="45" t="s">
        <v>268</v>
      </c>
      <c r="K13" s="47" t="s">
        <v>266</v>
      </c>
    </row>
    <row r="14" spans="1:11" ht="43.5" customHeight="1">
      <c r="A14" s="15" t="s">
        <v>62</v>
      </c>
      <c r="B14" s="14" t="s">
        <v>34</v>
      </c>
      <c r="C14" s="1" t="s">
        <v>60</v>
      </c>
      <c r="D14" s="1" t="s">
        <v>255</v>
      </c>
      <c r="E14" s="1" t="s">
        <v>61</v>
      </c>
      <c r="F14" s="15">
        <v>88.5</v>
      </c>
      <c r="G14" s="16" t="s">
        <v>238</v>
      </c>
      <c r="H14" s="12">
        <v>13472783</v>
      </c>
      <c r="I14" s="12">
        <f aca="true" t="shared" si="0" ref="I14:I27">SUM(H14-J14)</f>
        <v>5729925</v>
      </c>
      <c r="J14" s="32">
        <v>7742858</v>
      </c>
      <c r="K14" s="17">
        <f>SUM(J14)</f>
        <v>7742858</v>
      </c>
    </row>
    <row r="15" spans="1:11" ht="43.5" customHeight="1">
      <c r="A15" s="15" t="s">
        <v>63</v>
      </c>
      <c r="B15" s="14" t="s">
        <v>13</v>
      </c>
      <c r="C15" s="8" t="s">
        <v>85</v>
      </c>
      <c r="D15" s="8" t="s">
        <v>256</v>
      </c>
      <c r="E15" s="8" t="s">
        <v>86</v>
      </c>
      <c r="F15" s="15">
        <v>86</v>
      </c>
      <c r="G15" s="16" t="s">
        <v>238</v>
      </c>
      <c r="H15" s="12">
        <v>1636982.73</v>
      </c>
      <c r="I15" s="12">
        <f t="shared" si="0"/>
        <v>255071.72999999998</v>
      </c>
      <c r="J15" s="32">
        <v>1381911</v>
      </c>
      <c r="K15" s="17">
        <f>SUM(K14+J15)</f>
        <v>9124769</v>
      </c>
    </row>
    <row r="16" spans="1:11" ht="43.5" customHeight="1">
      <c r="A16" s="15" t="s">
        <v>64</v>
      </c>
      <c r="B16" s="14" t="s">
        <v>6</v>
      </c>
      <c r="C16" s="9" t="s">
        <v>87</v>
      </c>
      <c r="D16" s="9" t="s">
        <v>257</v>
      </c>
      <c r="E16" s="9" t="s">
        <v>88</v>
      </c>
      <c r="F16" s="15">
        <v>85.5</v>
      </c>
      <c r="G16" s="16" t="s">
        <v>238</v>
      </c>
      <c r="H16" s="12">
        <v>678012.86</v>
      </c>
      <c r="I16" s="12">
        <f t="shared" si="0"/>
        <v>66126.90000000002</v>
      </c>
      <c r="J16" s="32">
        <v>611885.96</v>
      </c>
      <c r="K16" s="17">
        <f>SUM(K15+J16)</f>
        <v>9736654.96</v>
      </c>
    </row>
    <row r="17" spans="1:11" ht="43.5" customHeight="1">
      <c r="A17" s="15" t="s">
        <v>65</v>
      </c>
      <c r="B17" s="14" t="s">
        <v>22</v>
      </c>
      <c r="C17" s="9" t="s">
        <v>89</v>
      </c>
      <c r="D17" s="9" t="s">
        <v>258</v>
      </c>
      <c r="E17" s="9" t="s">
        <v>90</v>
      </c>
      <c r="F17" s="15">
        <v>85.5</v>
      </c>
      <c r="G17" s="16" t="s">
        <v>238</v>
      </c>
      <c r="H17" s="12">
        <v>5302902.1</v>
      </c>
      <c r="I17" s="12">
        <f t="shared" si="0"/>
        <v>2050092.0999999996</v>
      </c>
      <c r="J17" s="32">
        <v>3252810</v>
      </c>
      <c r="K17" s="17">
        <f aca="true" t="shared" si="1" ref="K17:K83">SUM(K16+J17)</f>
        <v>12989464.96</v>
      </c>
    </row>
    <row r="18" spans="1:11" ht="43.5" customHeight="1">
      <c r="A18" s="15" t="s">
        <v>66</v>
      </c>
      <c r="B18" s="14" t="s">
        <v>29</v>
      </c>
      <c r="C18" s="8" t="s">
        <v>93</v>
      </c>
      <c r="D18" s="8" t="s">
        <v>256</v>
      </c>
      <c r="E18" s="8" t="s">
        <v>94</v>
      </c>
      <c r="F18" s="15">
        <v>84.5</v>
      </c>
      <c r="G18" s="16" t="s">
        <v>238</v>
      </c>
      <c r="H18" s="12">
        <v>953892.94</v>
      </c>
      <c r="I18" s="12">
        <f t="shared" si="0"/>
        <v>164050.03999999992</v>
      </c>
      <c r="J18" s="32">
        <v>789842.9</v>
      </c>
      <c r="K18" s="17">
        <f t="shared" si="1"/>
        <v>13779307.860000001</v>
      </c>
    </row>
    <row r="19" spans="1:11" ht="43.5" customHeight="1">
      <c r="A19" s="15" t="s">
        <v>67</v>
      </c>
      <c r="B19" s="14" t="s">
        <v>31</v>
      </c>
      <c r="C19" s="8" t="s">
        <v>95</v>
      </c>
      <c r="D19" s="8" t="s">
        <v>256</v>
      </c>
      <c r="E19" s="8" t="s">
        <v>96</v>
      </c>
      <c r="F19" s="15">
        <v>84.5</v>
      </c>
      <c r="G19" s="16" t="s">
        <v>238</v>
      </c>
      <c r="H19" s="12">
        <v>708668</v>
      </c>
      <c r="I19" s="12">
        <f t="shared" si="0"/>
        <v>53550</v>
      </c>
      <c r="J19" s="32">
        <v>655118</v>
      </c>
      <c r="K19" s="17">
        <f t="shared" si="1"/>
        <v>14434425.860000001</v>
      </c>
    </row>
    <row r="20" spans="1:11" ht="43.5" customHeight="1">
      <c r="A20" s="15" t="s">
        <v>68</v>
      </c>
      <c r="B20" s="14" t="s">
        <v>19</v>
      </c>
      <c r="C20" s="9" t="s">
        <v>91</v>
      </c>
      <c r="D20" s="9" t="s">
        <v>256</v>
      </c>
      <c r="E20" s="9" t="s">
        <v>92</v>
      </c>
      <c r="F20" s="15">
        <v>84.5</v>
      </c>
      <c r="G20" s="16" t="s">
        <v>238</v>
      </c>
      <c r="H20" s="12">
        <v>1999598</v>
      </c>
      <c r="I20" s="12">
        <f t="shared" si="0"/>
        <v>264000</v>
      </c>
      <c r="J20" s="32">
        <v>1735598</v>
      </c>
      <c r="K20" s="17">
        <f t="shared" si="1"/>
        <v>16170023.860000001</v>
      </c>
    </row>
    <row r="21" spans="1:11" ht="43.5" customHeight="1">
      <c r="A21" s="15" t="s">
        <v>69</v>
      </c>
      <c r="B21" s="14" t="s">
        <v>21</v>
      </c>
      <c r="C21" s="8" t="s">
        <v>99</v>
      </c>
      <c r="D21" s="8" t="s">
        <v>256</v>
      </c>
      <c r="E21" s="8" t="s">
        <v>100</v>
      </c>
      <c r="F21" s="15">
        <v>84</v>
      </c>
      <c r="G21" s="16" t="s">
        <v>238</v>
      </c>
      <c r="H21" s="12">
        <v>617755.61</v>
      </c>
      <c r="I21" s="12">
        <f t="shared" si="0"/>
        <v>16000</v>
      </c>
      <c r="J21" s="32">
        <v>601755.61</v>
      </c>
      <c r="K21" s="17">
        <f t="shared" si="1"/>
        <v>16771779.47</v>
      </c>
    </row>
    <row r="22" spans="1:11" ht="43.5" customHeight="1">
      <c r="A22" s="15" t="s">
        <v>70</v>
      </c>
      <c r="B22" s="14" t="s">
        <v>37</v>
      </c>
      <c r="C22" s="8" t="s">
        <v>97</v>
      </c>
      <c r="D22" s="8" t="s">
        <v>256</v>
      </c>
      <c r="E22" s="8" t="s">
        <v>98</v>
      </c>
      <c r="F22" s="15">
        <v>84</v>
      </c>
      <c r="G22" s="16" t="s">
        <v>238</v>
      </c>
      <c r="H22" s="12">
        <v>926997.36</v>
      </c>
      <c r="I22" s="12">
        <f t="shared" si="0"/>
        <v>82901</v>
      </c>
      <c r="J22" s="32">
        <v>844096.36</v>
      </c>
      <c r="K22" s="17">
        <f t="shared" si="1"/>
        <v>17615875.830000002</v>
      </c>
    </row>
    <row r="23" spans="1:11" ht="43.5" customHeight="1">
      <c r="A23" s="15" t="s">
        <v>71</v>
      </c>
      <c r="B23" s="14" t="s">
        <v>28</v>
      </c>
      <c r="C23" s="8" t="s">
        <v>103</v>
      </c>
      <c r="D23" s="8" t="s">
        <v>256</v>
      </c>
      <c r="E23" s="8" t="s">
        <v>104</v>
      </c>
      <c r="F23" s="15">
        <v>83.5</v>
      </c>
      <c r="G23" s="16" t="s">
        <v>238</v>
      </c>
      <c r="H23" s="12">
        <v>499999.98</v>
      </c>
      <c r="I23" s="12">
        <f t="shared" si="0"/>
        <v>29799.97999999998</v>
      </c>
      <c r="J23" s="32">
        <v>470200</v>
      </c>
      <c r="K23" s="17">
        <f t="shared" si="1"/>
        <v>18086075.830000002</v>
      </c>
    </row>
    <row r="24" spans="1:11" ht="43.5" customHeight="1">
      <c r="A24" s="15" t="s">
        <v>72</v>
      </c>
      <c r="B24" s="14" t="s">
        <v>33</v>
      </c>
      <c r="C24" s="8" t="s">
        <v>101</v>
      </c>
      <c r="D24" s="8" t="s">
        <v>256</v>
      </c>
      <c r="E24" s="8" t="s">
        <v>102</v>
      </c>
      <c r="F24" s="15">
        <v>83.5</v>
      </c>
      <c r="G24" s="16" t="s">
        <v>238</v>
      </c>
      <c r="H24" s="12">
        <v>1876157.41</v>
      </c>
      <c r="I24" s="12">
        <f t="shared" si="0"/>
        <v>17579.76000000001</v>
      </c>
      <c r="J24" s="32">
        <v>1858577.65</v>
      </c>
      <c r="K24" s="17">
        <f t="shared" si="1"/>
        <v>19944653.48</v>
      </c>
    </row>
    <row r="25" spans="1:11" ht="43.5" customHeight="1">
      <c r="A25" s="15" t="s">
        <v>199</v>
      </c>
      <c r="B25" s="14" t="s">
        <v>43</v>
      </c>
      <c r="C25" s="8" t="s">
        <v>105</v>
      </c>
      <c r="D25" s="8" t="s">
        <v>257</v>
      </c>
      <c r="E25" s="8" t="s">
        <v>106</v>
      </c>
      <c r="F25" s="15">
        <v>83</v>
      </c>
      <c r="G25" s="16" t="s">
        <v>238</v>
      </c>
      <c r="H25" s="12">
        <v>24809702.1</v>
      </c>
      <c r="I25" s="12">
        <f t="shared" si="0"/>
        <v>8704878.400000002</v>
      </c>
      <c r="J25" s="32">
        <v>16104823.7</v>
      </c>
      <c r="K25" s="17">
        <f t="shared" si="1"/>
        <v>36049477.18</v>
      </c>
    </row>
    <row r="26" spans="1:11" ht="43.5" customHeight="1">
      <c r="A26" s="15" t="s">
        <v>200</v>
      </c>
      <c r="B26" s="14" t="s">
        <v>15</v>
      </c>
      <c r="C26" s="8" t="s">
        <v>109</v>
      </c>
      <c r="D26" s="8" t="s">
        <v>256</v>
      </c>
      <c r="E26" s="8" t="s">
        <v>110</v>
      </c>
      <c r="F26" s="15">
        <v>83</v>
      </c>
      <c r="G26" s="16" t="s">
        <v>238</v>
      </c>
      <c r="H26" s="12">
        <v>5493434.5</v>
      </c>
      <c r="I26" s="12">
        <f t="shared" si="0"/>
        <v>44880</v>
      </c>
      <c r="J26" s="32">
        <v>5448554.5</v>
      </c>
      <c r="K26" s="17">
        <f t="shared" si="1"/>
        <v>41498031.68</v>
      </c>
    </row>
    <row r="27" spans="1:11" ht="43.5" customHeight="1">
      <c r="A27" s="15" t="s">
        <v>201</v>
      </c>
      <c r="B27" s="14" t="s">
        <v>14</v>
      </c>
      <c r="C27" s="8" t="s">
        <v>107</v>
      </c>
      <c r="D27" s="8" t="s">
        <v>257</v>
      </c>
      <c r="E27" s="8" t="s">
        <v>108</v>
      </c>
      <c r="F27" s="15">
        <v>83</v>
      </c>
      <c r="G27" s="16" t="s">
        <v>238</v>
      </c>
      <c r="H27" s="12">
        <v>7598814</v>
      </c>
      <c r="I27" s="12">
        <f t="shared" si="0"/>
        <v>303050</v>
      </c>
      <c r="J27" s="32">
        <v>7295764</v>
      </c>
      <c r="K27" s="17">
        <f t="shared" si="1"/>
        <v>48793795.68</v>
      </c>
    </row>
    <row r="28" spans="1:11" ht="43.5" customHeight="1">
      <c r="A28" s="15" t="s">
        <v>202</v>
      </c>
      <c r="B28" s="14" t="s">
        <v>47</v>
      </c>
      <c r="C28" s="8" t="s">
        <v>111</v>
      </c>
      <c r="D28" s="8" t="s">
        <v>256</v>
      </c>
      <c r="E28" s="8" t="s">
        <v>112</v>
      </c>
      <c r="F28" s="15">
        <v>82</v>
      </c>
      <c r="G28" s="16" t="s">
        <v>238</v>
      </c>
      <c r="H28" s="12">
        <v>3695140.72</v>
      </c>
      <c r="I28" s="12">
        <f>SUM(H28-J28)</f>
        <v>875970.2400000002</v>
      </c>
      <c r="J28" s="32">
        <v>2819170.48</v>
      </c>
      <c r="K28" s="17">
        <f t="shared" si="1"/>
        <v>51612966.16</v>
      </c>
    </row>
    <row r="29" spans="1:11" ht="43.5" customHeight="1">
      <c r="A29" s="15" t="s">
        <v>73</v>
      </c>
      <c r="B29" s="14" t="s">
        <v>3</v>
      </c>
      <c r="C29" s="8" t="s">
        <v>115</v>
      </c>
      <c r="D29" s="8" t="s">
        <v>256</v>
      </c>
      <c r="E29" s="8" t="s">
        <v>116</v>
      </c>
      <c r="F29" s="15">
        <v>81.5</v>
      </c>
      <c r="G29" s="16" t="s">
        <v>238</v>
      </c>
      <c r="H29" s="12">
        <v>5772620</v>
      </c>
      <c r="I29" s="12">
        <f>SUM(H29-J29)</f>
        <v>659800</v>
      </c>
      <c r="J29" s="32">
        <v>5112820</v>
      </c>
      <c r="K29" s="17">
        <f t="shared" si="1"/>
        <v>56725786.16</v>
      </c>
    </row>
    <row r="30" spans="1:11" ht="43.5" customHeight="1">
      <c r="A30" s="15" t="s">
        <v>203</v>
      </c>
      <c r="B30" s="14" t="s">
        <v>17</v>
      </c>
      <c r="C30" s="8" t="s">
        <v>113</v>
      </c>
      <c r="D30" s="8" t="s">
        <v>256</v>
      </c>
      <c r="E30" s="8" t="s">
        <v>114</v>
      </c>
      <c r="F30" s="15">
        <v>81.5</v>
      </c>
      <c r="G30" s="16" t="s">
        <v>238</v>
      </c>
      <c r="H30" s="12">
        <v>1771250</v>
      </c>
      <c r="I30" s="12">
        <f>SUM(H30-J30)</f>
        <v>214605</v>
      </c>
      <c r="J30" s="32">
        <v>1556645</v>
      </c>
      <c r="K30" s="17">
        <f t="shared" si="1"/>
        <v>58282431.16</v>
      </c>
    </row>
    <row r="31" spans="1:11" ht="43.5" customHeight="1">
      <c r="A31" s="15" t="s">
        <v>204</v>
      </c>
      <c r="B31" s="14" t="s">
        <v>1</v>
      </c>
      <c r="C31" s="8" t="s">
        <v>121</v>
      </c>
      <c r="D31" s="8" t="s">
        <v>256</v>
      </c>
      <c r="E31" s="8" t="s">
        <v>122</v>
      </c>
      <c r="F31" s="15">
        <v>81</v>
      </c>
      <c r="G31" s="16" t="s">
        <v>238</v>
      </c>
      <c r="H31" s="12">
        <v>1491542.5</v>
      </c>
      <c r="I31" s="30">
        <v>183750</v>
      </c>
      <c r="J31" s="33">
        <f>SUM(H31-I31)</f>
        <v>1307792.5</v>
      </c>
      <c r="K31" s="17">
        <f t="shared" si="1"/>
        <v>59590223.66</v>
      </c>
    </row>
    <row r="32" spans="1:11" ht="43.5" customHeight="1">
      <c r="A32" s="15" t="s">
        <v>205</v>
      </c>
      <c r="B32" s="14" t="s">
        <v>24</v>
      </c>
      <c r="C32" s="8" t="s">
        <v>117</v>
      </c>
      <c r="D32" s="8" t="s">
        <v>256</v>
      </c>
      <c r="E32" s="8" t="s">
        <v>118</v>
      </c>
      <c r="F32" s="15">
        <v>81</v>
      </c>
      <c r="G32" s="16" t="s">
        <v>238</v>
      </c>
      <c r="H32" s="12">
        <v>3404308.17</v>
      </c>
      <c r="I32" s="12">
        <f aca="true" t="shared" si="2" ref="I32:I76">SUM(H32-J32)</f>
        <v>994623.5899999999</v>
      </c>
      <c r="J32" s="32">
        <v>2409684.58</v>
      </c>
      <c r="K32" s="17">
        <f t="shared" si="1"/>
        <v>61999908.239999995</v>
      </c>
    </row>
    <row r="33" spans="1:11" ht="43.5" customHeight="1">
      <c r="A33" s="15" t="s">
        <v>206</v>
      </c>
      <c r="B33" s="14" t="s">
        <v>4</v>
      </c>
      <c r="C33" s="8" t="s">
        <v>119</v>
      </c>
      <c r="D33" s="8" t="s">
        <v>255</v>
      </c>
      <c r="E33" s="8" t="s">
        <v>120</v>
      </c>
      <c r="F33" s="15">
        <v>81</v>
      </c>
      <c r="G33" s="16" t="s">
        <v>238</v>
      </c>
      <c r="H33" s="12">
        <v>14828733.56</v>
      </c>
      <c r="I33" s="12">
        <f t="shared" si="2"/>
        <v>6617593.7</v>
      </c>
      <c r="J33" s="32">
        <v>8211139.86</v>
      </c>
      <c r="K33" s="17">
        <f t="shared" si="1"/>
        <v>70211048.1</v>
      </c>
    </row>
    <row r="34" spans="1:11" ht="43.5" customHeight="1">
      <c r="A34" s="15" t="s">
        <v>207</v>
      </c>
      <c r="B34" s="14" t="s">
        <v>9</v>
      </c>
      <c r="C34" s="8" t="s">
        <v>123</v>
      </c>
      <c r="D34" s="8" t="s">
        <v>256</v>
      </c>
      <c r="E34" s="8" t="s">
        <v>124</v>
      </c>
      <c r="F34" s="15">
        <v>80.5</v>
      </c>
      <c r="G34" s="16" t="s">
        <v>238</v>
      </c>
      <c r="H34" s="13">
        <v>1658374</v>
      </c>
      <c r="I34" s="31">
        <f t="shared" si="2"/>
        <v>375600</v>
      </c>
      <c r="J34" s="33">
        <v>1282774</v>
      </c>
      <c r="K34" s="17">
        <f t="shared" si="1"/>
        <v>71493822.1</v>
      </c>
    </row>
    <row r="35" spans="1:11" ht="43.5" customHeight="1">
      <c r="A35" s="15" t="s">
        <v>208</v>
      </c>
      <c r="B35" s="14" t="s">
        <v>0</v>
      </c>
      <c r="C35" s="8" t="s">
        <v>125</v>
      </c>
      <c r="D35" s="8" t="s">
        <v>256</v>
      </c>
      <c r="E35" s="8" t="s">
        <v>126</v>
      </c>
      <c r="F35" s="15">
        <v>80.5</v>
      </c>
      <c r="G35" s="16" t="s">
        <v>238</v>
      </c>
      <c r="H35" s="13">
        <v>4769002.74</v>
      </c>
      <c r="I35" s="31">
        <f t="shared" si="2"/>
        <v>424786.10000000056</v>
      </c>
      <c r="J35" s="33">
        <v>4344216.64</v>
      </c>
      <c r="K35" s="17">
        <f t="shared" si="1"/>
        <v>75838038.74</v>
      </c>
    </row>
    <row r="36" spans="1:11" ht="43.5" customHeight="1">
      <c r="A36" s="15" t="s">
        <v>209</v>
      </c>
      <c r="B36" s="14" t="s">
        <v>45</v>
      </c>
      <c r="C36" s="8" t="s">
        <v>127</v>
      </c>
      <c r="D36" s="70" t="s">
        <v>259</v>
      </c>
      <c r="E36" s="8" t="s">
        <v>128</v>
      </c>
      <c r="F36" s="15">
        <v>80.5</v>
      </c>
      <c r="G36" s="16" t="s">
        <v>238</v>
      </c>
      <c r="H36" s="12">
        <v>9299841.4</v>
      </c>
      <c r="I36" s="12">
        <f t="shared" si="2"/>
        <v>2306727.75</v>
      </c>
      <c r="J36" s="32">
        <v>6993113.65</v>
      </c>
      <c r="K36" s="17">
        <f t="shared" si="1"/>
        <v>82831152.39</v>
      </c>
    </row>
    <row r="37" spans="1:11" ht="43.5" customHeight="1">
      <c r="A37" s="15" t="s">
        <v>210</v>
      </c>
      <c r="B37" s="14" t="s">
        <v>27</v>
      </c>
      <c r="C37" s="8" t="s">
        <v>130</v>
      </c>
      <c r="D37" s="8" t="s">
        <v>260</v>
      </c>
      <c r="E37" s="8" t="s">
        <v>131</v>
      </c>
      <c r="F37" s="15">
        <v>80</v>
      </c>
      <c r="G37" s="16" t="s">
        <v>238</v>
      </c>
      <c r="H37" s="12">
        <v>4619316.82</v>
      </c>
      <c r="I37" s="30">
        <f t="shared" si="2"/>
        <v>1149207.5000000005</v>
      </c>
      <c r="J37" s="33">
        <v>3470109.32</v>
      </c>
      <c r="K37" s="17">
        <f t="shared" si="1"/>
        <v>86301261.71</v>
      </c>
    </row>
    <row r="38" spans="1:11" ht="43.5" customHeight="1">
      <c r="A38" s="15" t="s">
        <v>211</v>
      </c>
      <c r="B38" s="14" t="s">
        <v>30</v>
      </c>
      <c r="C38" s="8" t="s">
        <v>133</v>
      </c>
      <c r="D38" s="70" t="s">
        <v>261</v>
      </c>
      <c r="E38" s="8" t="s">
        <v>134</v>
      </c>
      <c r="F38" s="15">
        <v>80</v>
      </c>
      <c r="G38" s="16" t="s">
        <v>238</v>
      </c>
      <c r="H38" s="12">
        <v>24480317.68</v>
      </c>
      <c r="I38" s="30">
        <f t="shared" si="2"/>
        <v>6691974.120000001</v>
      </c>
      <c r="J38" s="33">
        <v>17788343.56</v>
      </c>
      <c r="K38" s="17">
        <f t="shared" si="1"/>
        <v>104089605.27</v>
      </c>
    </row>
    <row r="39" spans="1:11" ht="43.5" customHeight="1">
      <c r="A39" s="15" t="s">
        <v>212</v>
      </c>
      <c r="B39" s="14" t="s">
        <v>11</v>
      </c>
      <c r="C39" s="8" t="s">
        <v>188</v>
      </c>
      <c r="D39" s="8" t="s">
        <v>256</v>
      </c>
      <c r="E39" s="8" t="s">
        <v>129</v>
      </c>
      <c r="F39" s="15">
        <v>80</v>
      </c>
      <c r="G39" s="16" t="s">
        <v>238</v>
      </c>
      <c r="H39" s="13">
        <v>3221767.9</v>
      </c>
      <c r="I39" s="31">
        <f t="shared" si="2"/>
        <v>1016475</v>
      </c>
      <c r="J39" s="33">
        <v>2205292.9</v>
      </c>
      <c r="K39" s="17">
        <f t="shared" si="1"/>
        <v>106294898.17</v>
      </c>
    </row>
    <row r="40" spans="1:11" ht="43.5" customHeight="1">
      <c r="A40" s="15" t="s">
        <v>213</v>
      </c>
      <c r="B40" s="14" t="s">
        <v>55</v>
      </c>
      <c r="C40" s="8" t="s">
        <v>189</v>
      </c>
      <c r="D40" s="8" t="s">
        <v>259</v>
      </c>
      <c r="E40" s="8" t="s">
        <v>132</v>
      </c>
      <c r="F40" s="15">
        <v>80</v>
      </c>
      <c r="G40" s="16" t="s">
        <v>238</v>
      </c>
      <c r="H40" s="12">
        <v>5871295.38</v>
      </c>
      <c r="I40" s="31">
        <f t="shared" si="2"/>
        <v>1388375.3999999994</v>
      </c>
      <c r="J40" s="32">
        <v>4482919.98</v>
      </c>
      <c r="K40" s="17">
        <f t="shared" si="1"/>
        <v>110777818.15</v>
      </c>
    </row>
    <row r="41" spans="1:11" ht="43.5" customHeight="1">
      <c r="A41" s="15" t="s">
        <v>214</v>
      </c>
      <c r="B41" s="14" t="s">
        <v>7</v>
      </c>
      <c r="C41" s="8" t="s">
        <v>135</v>
      </c>
      <c r="D41" s="8" t="s">
        <v>256</v>
      </c>
      <c r="E41" s="8" t="s">
        <v>234</v>
      </c>
      <c r="F41" s="15">
        <v>79</v>
      </c>
      <c r="G41" s="16" t="s">
        <v>238</v>
      </c>
      <c r="H41" s="12">
        <v>2362933.13</v>
      </c>
      <c r="I41" s="12">
        <f t="shared" si="2"/>
        <v>117387.1499999999</v>
      </c>
      <c r="J41" s="32">
        <v>2245545.98</v>
      </c>
      <c r="K41" s="17">
        <f t="shared" si="1"/>
        <v>113023364.13000001</v>
      </c>
    </row>
    <row r="42" spans="1:11" ht="43.5" customHeight="1">
      <c r="A42" s="15" t="s">
        <v>215</v>
      </c>
      <c r="B42" s="14" t="s">
        <v>53</v>
      </c>
      <c r="C42" s="8" t="s">
        <v>137</v>
      </c>
      <c r="D42" s="8" t="s">
        <v>262</v>
      </c>
      <c r="E42" s="8" t="s">
        <v>138</v>
      </c>
      <c r="F42" s="15">
        <v>78.5</v>
      </c>
      <c r="G42" s="16" t="s">
        <v>238</v>
      </c>
      <c r="H42" s="12">
        <v>24424528.98</v>
      </c>
      <c r="I42" s="12">
        <f t="shared" si="2"/>
        <v>9049143.14</v>
      </c>
      <c r="J42" s="32">
        <v>15375385.84</v>
      </c>
      <c r="K42" s="17">
        <f t="shared" si="1"/>
        <v>128398749.97000001</v>
      </c>
    </row>
    <row r="43" spans="1:11" ht="43.5" customHeight="1">
      <c r="A43" s="15" t="s">
        <v>216</v>
      </c>
      <c r="B43" s="14" t="s">
        <v>26</v>
      </c>
      <c r="C43" s="8" t="s">
        <v>136</v>
      </c>
      <c r="D43" s="8" t="s">
        <v>257</v>
      </c>
      <c r="E43" s="8" t="s">
        <v>190</v>
      </c>
      <c r="F43" s="15">
        <v>78.5</v>
      </c>
      <c r="G43" s="16" t="s">
        <v>238</v>
      </c>
      <c r="H43" s="12">
        <v>3782391.31</v>
      </c>
      <c r="I43" s="30">
        <f t="shared" si="2"/>
        <v>968016</v>
      </c>
      <c r="J43" s="33">
        <v>2814375.31</v>
      </c>
      <c r="K43" s="17">
        <f t="shared" si="1"/>
        <v>131213125.28000002</v>
      </c>
    </row>
    <row r="44" spans="1:11" ht="43.5" customHeight="1">
      <c r="A44" s="15" t="s">
        <v>74</v>
      </c>
      <c r="B44" s="14" t="s">
        <v>36</v>
      </c>
      <c r="C44" s="8" t="s">
        <v>141</v>
      </c>
      <c r="D44" s="8" t="s">
        <v>256</v>
      </c>
      <c r="E44" s="8" t="s">
        <v>142</v>
      </c>
      <c r="F44" s="15">
        <v>78</v>
      </c>
      <c r="G44" s="16" t="s">
        <v>238</v>
      </c>
      <c r="H44" s="12">
        <v>1299317.45</v>
      </c>
      <c r="I44" s="30">
        <f t="shared" si="2"/>
        <v>232864.52000000002</v>
      </c>
      <c r="J44" s="32">
        <v>1066452.93</v>
      </c>
      <c r="K44" s="17">
        <f t="shared" si="1"/>
        <v>132279578.21000002</v>
      </c>
    </row>
    <row r="45" spans="1:11" ht="43.5" customHeight="1">
      <c r="A45" s="15" t="s">
        <v>217</v>
      </c>
      <c r="B45" s="14" t="s">
        <v>2</v>
      </c>
      <c r="C45" s="8" t="s">
        <v>139</v>
      </c>
      <c r="D45" s="8" t="s">
        <v>257</v>
      </c>
      <c r="E45" s="8" t="s">
        <v>140</v>
      </c>
      <c r="F45" s="15">
        <v>78</v>
      </c>
      <c r="G45" s="16" t="s">
        <v>238</v>
      </c>
      <c r="H45" s="13">
        <v>2835175</v>
      </c>
      <c r="I45" s="31">
        <f t="shared" si="2"/>
        <v>1539549</v>
      </c>
      <c r="J45" s="33">
        <v>1295626</v>
      </c>
      <c r="K45" s="17">
        <f t="shared" si="1"/>
        <v>133575204.21000002</v>
      </c>
    </row>
    <row r="46" spans="1:11" ht="43.5" customHeight="1">
      <c r="A46" s="15" t="s">
        <v>218</v>
      </c>
      <c r="B46" s="15" t="s">
        <v>48</v>
      </c>
      <c r="C46" s="8" t="s">
        <v>145</v>
      </c>
      <c r="D46" s="8" t="s">
        <v>256</v>
      </c>
      <c r="E46" s="8" t="s">
        <v>146</v>
      </c>
      <c r="F46" s="15">
        <v>77.5</v>
      </c>
      <c r="G46" s="15" t="s">
        <v>238</v>
      </c>
      <c r="H46" s="32">
        <v>19910266.6</v>
      </c>
      <c r="I46" s="31">
        <f t="shared" si="2"/>
        <v>6124034.510000002</v>
      </c>
      <c r="J46" s="32">
        <v>13786232.09</v>
      </c>
      <c r="K46" s="17">
        <f t="shared" si="1"/>
        <v>147361436.3</v>
      </c>
    </row>
    <row r="47" spans="1:11" ht="43.5" customHeight="1">
      <c r="A47" s="15" t="s">
        <v>219</v>
      </c>
      <c r="B47" s="14" t="s">
        <v>40</v>
      </c>
      <c r="C47" s="8" t="s">
        <v>148</v>
      </c>
      <c r="D47" s="8" t="s">
        <v>256</v>
      </c>
      <c r="E47" s="8" t="s">
        <v>149</v>
      </c>
      <c r="F47" s="15">
        <v>77</v>
      </c>
      <c r="G47" s="16" t="s">
        <v>238</v>
      </c>
      <c r="H47" s="12">
        <v>1989615.26</v>
      </c>
      <c r="I47" s="12">
        <f t="shared" si="2"/>
        <v>467250</v>
      </c>
      <c r="J47" s="32">
        <v>1522365.26</v>
      </c>
      <c r="K47" s="17">
        <f t="shared" si="1"/>
        <v>148883801.56</v>
      </c>
    </row>
    <row r="48" spans="1:11" ht="43.5" customHeight="1">
      <c r="A48" s="15" t="s">
        <v>220</v>
      </c>
      <c r="B48" s="14" t="s">
        <v>39</v>
      </c>
      <c r="C48" s="8" t="s">
        <v>191</v>
      </c>
      <c r="D48" s="8" t="s">
        <v>256</v>
      </c>
      <c r="E48" s="8" t="s">
        <v>147</v>
      </c>
      <c r="F48" s="15">
        <v>77</v>
      </c>
      <c r="G48" s="16" t="s">
        <v>238</v>
      </c>
      <c r="H48" s="12">
        <v>2986873.36</v>
      </c>
      <c r="I48" s="31">
        <f t="shared" si="2"/>
        <v>577459.8999999999</v>
      </c>
      <c r="J48" s="32">
        <v>2409413.46</v>
      </c>
      <c r="K48" s="17">
        <f t="shared" si="1"/>
        <v>151293215.02</v>
      </c>
    </row>
    <row r="49" spans="1:11" ht="43.5" customHeight="1">
      <c r="A49" s="15" t="s">
        <v>221</v>
      </c>
      <c r="B49" s="14" t="s">
        <v>56</v>
      </c>
      <c r="C49" s="8" t="s">
        <v>152</v>
      </c>
      <c r="D49" s="8" t="s">
        <v>257</v>
      </c>
      <c r="E49" s="8" t="s">
        <v>153</v>
      </c>
      <c r="F49" s="15">
        <v>75</v>
      </c>
      <c r="G49" s="16" t="s">
        <v>238</v>
      </c>
      <c r="H49" s="12">
        <v>5689094</v>
      </c>
      <c r="I49" s="30">
        <f t="shared" si="2"/>
        <v>1148030</v>
      </c>
      <c r="J49" s="33">
        <v>4541064</v>
      </c>
      <c r="K49" s="17">
        <f t="shared" si="1"/>
        <v>155834279.02</v>
      </c>
    </row>
    <row r="50" spans="1:11" ht="43.5" customHeight="1">
      <c r="A50" s="15" t="s">
        <v>222</v>
      </c>
      <c r="B50" s="14" t="s">
        <v>20</v>
      </c>
      <c r="C50" s="8" t="s">
        <v>150</v>
      </c>
      <c r="D50" s="70" t="s">
        <v>263</v>
      </c>
      <c r="E50" s="8" t="s">
        <v>151</v>
      </c>
      <c r="F50" s="15">
        <v>75</v>
      </c>
      <c r="G50" s="16" t="s">
        <v>238</v>
      </c>
      <c r="H50" s="12">
        <v>2857398.6</v>
      </c>
      <c r="I50" s="30">
        <f t="shared" si="2"/>
        <v>511704.5</v>
      </c>
      <c r="J50" s="32">
        <v>2345694.1</v>
      </c>
      <c r="K50" s="17">
        <f t="shared" si="1"/>
        <v>158179973.12</v>
      </c>
    </row>
    <row r="51" spans="1:11" ht="43.5" customHeight="1">
      <c r="A51" s="15" t="s">
        <v>75</v>
      </c>
      <c r="B51" s="14" t="s">
        <v>54</v>
      </c>
      <c r="C51" s="8" t="s">
        <v>156</v>
      </c>
      <c r="D51" s="8" t="s">
        <v>256</v>
      </c>
      <c r="E51" s="8" t="s">
        <v>157</v>
      </c>
      <c r="F51" s="15">
        <v>74.5</v>
      </c>
      <c r="G51" s="16" t="s">
        <v>238</v>
      </c>
      <c r="H51" s="12">
        <v>2619448.1</v>
      </c>
      <c r="I51" s="30">
        <f t="shared" si="2"/>
        <v>331504.1000000001</v>
      </c>
      <c r="J51" s="32">
        <v>2287944</v>
      </c>
      <c r="K51" s="17">
        <f t="shared" si="1"/>
        <v>160467917.12</v>
      </c>
    </row>
    <row r="52" spans="1:11" ht="43.5" customHeight="1">
      <c r="A52" s="15" t="s">
        <v>223</v>
      </c>
      <c r="B52" s="14" t="s">
        <v>38</v>
      </c>
      <c r="C52" s="8" t="s">
        <v>192</v>
      </c>
      <c r="D52" s="8" t="s">
        <v>256</v>
      </c>
      <c r="E52" s="8" t="s">
        <v>154</v>
      </c>
      <c r="F52" s="15">
        <v>74.5</v>
      </c>
      <c r="G52" s="16" t="s">
        <v>238</v>
      </c>
      <c r="H52" s="12">
        <v>1789697.04</v>
      </c>
      <c r="I52" s="30">
        <f t="shared" si="2"/>
        <v>745580.49</v>
      </c>
      <c r="J52" s="32">
        <v>1044116.55</v>
      </c>
      <c r="K52" s="17">
        <f t="shared" si="1"/>
        <v>161512033.67000002</v>
      </c>
    </row>
    <row r="53" spans="1:11" ht="43.5" customHeight="1">
      <c r="A53" s="15" t="s">
        <v>224</v>
      </c>
      <c r="B53" s="14" t="s">
        <v>41</v>
      </c>
      <c r="C53" s="8" t="s">
        <v>130</v>
      </c>
      <c r="D53" s="8" t="s">
        <v>260</v>
      </c>
      <c r="E53" s="8" t="s">
        <v>155</v>
      </c>
      <c r="F53" s="15">
        <v>74.5</v>
      </c>
      <c r="G53" s="16" t="s">
        <v>238</v>
      </c>
      <c r="H53" s="12">
        <v>4389809.03</v>
      </c>
      <c r="I53" s="30">
        <f t="shared" si="2"/>
        <v>639952.6500000004</v>
      </c>
      <c r="J53" s="33">
        <v>3749856.38</v>
      </c>
      <c r="K53" s="17">
        <f t="shared" si="1"/>
        <v>165261890.05</v>
      </c>
    </row>
    <row r="54" spans="1:11" ht="43.5" customHeight="1">
      <c r="A54" s="15" t="s">
        <v>225</v>
      </c>
      <c r="B54" s="14" t="s">
        <v>12</v>
      </c>
      <c r="C54" s="8" t="s">
        <v>158</v>
      </c>
      <c r="D54" s="8" t="s">
        <v>258</v>
      </c>
      <c r="E54" s="8" t="s">
        <v>159</v>
      </c>
      <c r="F54" s="15">
        <v>74</v>
      </c>
      <c r="G54" s="16" t="s">
        <v>238</v>
      </c>
      <c r="H54" s="12">
        <v>1798772</v>
      </c>
      <c r="I54" s="30">
        <f t="shared" si="2"/>
        <v>120880</v>
      </c>
      <c r="J54" s="32">
        <v>1677892</v>
      </c>
      <c r="K54" s="17">
        <f t="shared" si="1"/>
        <v>166939782.05</v>
      </c>
    </row>
    <row r="55" spans="1:11" ht="43.5" customHeight="1">
      <c r="A55" s="15" t="s">
        <v>226</v>
      </c>
      <c r="B55" s="14" t="s">
        <v>51</v>
      </c>
      <c r="C55" s="8" t="s">
        <v>162</v>
      </c>
      <c r="D55" s="8" t="s">
        <v>262</v>
      </c>
      <c r="E55" s="8" t="s">
        <v>163</v>
      </c>
      <c r="F55" s="15">
        <v>73</v>
      </c>
      <c r="G55" s="16" t="s">
        <v>238</v>
      </c>
      <c r="H55" s="12">
        <v>3684779.26</v>
      </c>
      <c r="I55" s="30">
        <f t="shared" si="2"/>
        <v>1693497.7599999998</v>
      </c>
      <c r="J55" s="32">
        <v>1991281.5</v>
      </c>
      <c r="K55" s="17">
        <f t="shared" si="1"/>
        <v>168931063.55</v>
      </c>
    </row>
    <row r="56" spans="1:11" ht="43.5" customHeight="1">
      <c r="A56" s="15" t="s">
        <v>227</v>
      </c>
      <c r="B56" s="14" t="s">
        <v>32</v>
      </c>
      <c r="C56" s="8" t="s">
        <v>160</v>
      </c>
      <c r="D56" s="8" t="s">
        <v>256</v>
      </c>
      <c r="E56" s="8" t="s">
        <v>161</v>
      </c>
      <c r="F56" s="15">
        <v>73</v>
      </c>
      <c r="G56" s="16" t="s">
        <v>238</v>
      </c>
      <c r="H56" s="12">
        <v>2256163</v>
      </c>
      <c r="I56" s="30">
        <f t="shared" si="2"/>
        <v>475105</v>
      </c>
      <c r="J56" s="33">
        <v>1781058</v>
      </c>
      <c r="K56" s="17">
        <f t="shared" si="1"/>
        <v>170712121.55</v>
      </c>
    </row>
    <row r="57" spans="1:11" ht="43.5" customHeight="1">
      <c r="A57" s="15" t="s">
        <v>228</v>
      </c>
      <c r="B57" s="14" t="s">
        <v>44</v>
      </c>
      <c r="C57" s="8" t="s">
        <v>193</v>
      </c>
      <c r="D57" s="8" t="s">
        <v>256</v>
      </c>
      <c r="E57" s="8" t="s">
        <v>164</v>
      </c>
      <c r="F57" s="15">
        <v>71.5</v>
      </c>
      <c r="G57" s="16" t="s">
        <v>238</v>
      </c>
      <c r="H57" s="12">
        <v>2274924</v>
      </c>
      <c r="I57" s="30">
        <f t="shared" si="2"/>
        <v>160650</v>
      </c>
      <c r="J57" s="32">
        <v>2114274</v>
      </c>
      <c r="K57" s="17">
        <f t="shared" si="1"/>
        <v>172826395.55</v>
      </c>
    </row>
    <row r="58" spans="1:11" ht="43.5" customHeight="1">
      <c r="A58" s="15" t="s">
        <v>229</v>
      </c>
      <c r="B58" s="14" t="s">
        <v>10</v>
      </c>
      <c r="C58" s="8" t="s">
        <v>165</v>
      </c>
      <c r="D58" s="8" t="s">
        <v>256</v>
      </c>
      <c r="E58" s="8" t="s">
        <v>166</v>
      </c>
      <c r="F58" s="15">
        <v>71</v>
      </c>
      <c r="G58" s="16" t="s">
        <v>238</v>
      </c>
      <c r="H58" s="13">
        <v>1998428.5</v>
      </c>
      <c r="I58" s="30">
        <f t="shared" si="2"/>
        <v>451225.6000000001</v>
      </c>
      <c r="J58" s="33">
        <v>1547202.9</v>
      </c>
      <c r="K58" s="17">
        <f t="shared" si="1"/>
        <v>174373598.45000002</v>
      </c>
    </row>
    <row r="59" spans="1:12" ht="43.5" customHeight="1">
      <c r="A59" s="15" t="s">
        <v>230</v>
      </c>
      <c r="B59" s="15" t="s">
        <v>50</v>
      </c>
      <c r="C59" s="8" t="s">
        <v>167</v>
      </c>
      <c r="D59" s="8" t="s">
        <v>256</v>
      </c>
      <c r="E59" s="8" t="s">
        <v>168</v>
      </c>
      <c r="F59" s="15">
        <v>70.5</v>
      </c>
      <c r="G59" s="15" t="s">
        <v>238</v>
      </c>
      <c r="H59" s="12">
        <v>6239727.77</v>
      </c>
      <c r="I59" s="30">
        <f t="shared" si="2"/>
        <v>1854103.8199999994</v>
      </c>
      <c r="J59" s="32">
        <v>4385623.95</v>
      </c>
      <c r="K59" s="17">
        <f t="shared" si="1"/>
        <v>178759222.4</v>
      </c>
      <c r="L59" s="34"/>
    </row>
    <row r="60" spans="1:12" ht="22.5" customHeight="1">
      <c r="A60" s="79" t="s">
        <v>244</v>
      </c>
      <c r="B60" s="79"/>
      <c r="C60" s="79"/>
      <c r="D60" s="79"/>
      <c r="E60" s="79"/>
      <c r="F60" s="79"/>
      <c r="G60" s="79"/>
      <c r="H60" s="36">
        <f>SUM(H14:H59)</f>
        <v>246648553.84999996</v>
      </c>
      <c r="I60" s="35">
        <f>SUM(I14:I59)</f>
        <v>67889331.45</v>
      </c>
      <c r="J60" s="36">
        <f>SUM(J14:J59)</f>
        <v>178759222.4</v>
      </c>
      <c r="K60" s="40"/>
      <c r="L60" s="34"/>
    </row>
    <row r="61" spans="1:12" ht="22.5" customHeight="1">
      <c r="A61" s="78" t="s">
        <v>246</v>
      </c>
      <c r="B61" s="78"/>
      <c r="C61" s="78"/>
      <c r="D61" s="78"/>
      <c r="E61" s="78"/>
      <c r="F61" s="78"/>
      <c r="G61" s="78"/>
      <c r="H61" s="59"/>
      <c r="I61" s="39"/>
      <c r="J61" s="36">
        <v>181270097</v>
      </c>
      <c r="K61" s="41"/>
      <c r="L61" s="34"/>
    </row>
    <row r="62" spans="1:12" ht="22.5" customHeight="1">
      <c r="A62" s="79" t="s">
        <v>245</v>
      </c>
      <c r="B62" s="79"/>
      <c r="C62" s="79"/>
      <c r="D62" s="79"/>
      <c r="E62" s="79"/>
      <c r="F62" s="79"/>
      <c r="G62" s="79"/>
      <c r="H62" s="59"/>
      <c r="I62" s="39"/>
      <c r="J62" s="36">
        <f>SUM(J61-J60)</f>
        <v>2510874.599999994</v>
      </c>
      <c r="K62" s="41"/>
      <c r="L62" s="34"/>
    </row>
    <row r="63" spans="1:11" ht="87.75" customHeight="1" thickBot="1">
      <c r="A63" s="42"/>
      <c r="B63" s="42"/>
      <c r="C63" s="42"/>
      <c r="D63" s="42"/>
      <c r="E63" s="42"/>
      <c r="F63" s="42"/>
      <c r="G63" s="42"/>
      <c r="H63" s="38"/>
      <c r="I63" s="38"/>
      <c r="J63" s="38"/>
      <c r="K63" s="42"/>
    </row>
    <row r="64" spans="1:11" ht="42.75" customHeight="1" thickBot="1">
      <c r="A64" s="80" t="s">
        <v>270</v>
      </c>
      <c r="B64" s="81"/>
      <c r="C64" s="81"/>
      <c r="D64" s="81"/>
      <c r="E64" s="81"/>
      <c r="F64" s="81"/>
      <c r="G64" s="81"/>
      <c r="H64" s="81"/>
      <c r="I64" s="81"/>
      <c r="J64" s="81"/>
      <c r="K64" s="82"/>
    </row>
    <row r="65" spans="1:11" ht="43.5" customHeight="1">
      <c r="A65" s="25" t="s">
        <v>236</v>
      </c>
      <c r="B65" s="26" t="s">
        <v>235</v>
      </c>
      <c r="C65" s="27" t="s">
        <v>58</v>
      </c>
      <c r="D65" s="45" t="s">
        <v>254</v>
      </c>
      <c r="E65" s="26" t="s">
        <v>59</v>
      </c>
      <c r="F65" s="27" t="s">
        <v>196</v>
      </c>
      <c r="G65" s="27" t="s">
        <v>237</v>
      </c>
      <c r="H65" s="28" t="s">
        <v>197</v>
      </c>
      <c r="I65" s="28" t="s">
        <v>198</v>
      </c>
      <c r="J65" s="27" t="s">
        <v>268</v>
      </c>
      <c r="K65" s="29" t="s">
        <v>266</v>
      </c>
    </row>
    <row r="66" spans="1:12" s="51" customFormat="1" ht="43.5" customHeight="1">
      <c r="A66" s="48" t="s">
        <v>231</v>
      </c>
      <c r="B66" s="48" t="s">
        <v>57</v>
      </c>
      <c r="C66" s="49" t="s">
        <v>169</v>
      </c>
      <c r="D66" s="49" t="s">
        <v>256</v>
      </c>
      <c r="E66" s="49" t="s">
        <v>265</v>
      </c>
      <c r="F66" s="48">
        <v>70</v>
      </c>
      <c r="G66" s="48" t="s">
        <v>238</v>
      </c>
      <c r="H66" s="30">
        <v>4308883.85</v>
      </c>
      <c r="I66" s="30">
        <f t="shared" si="2"/>
        <v>0</v>
      </c>
      <c r="J66" s="33">
        <v>4308883.85</v>
      </c>
      <c r="K66" s="33">
        <f>SUM(K59+J66)</f>
        <v>183068106.25</v>
      </c>
      <c r="L66" s="50"/>
    </row>
    <row r="67" spans="1:12" s="51" customFormat="1" ht="22.5" customHeight="1">
      <c r="A67" s="79" t="s">
        <v>247</v>
      </c>
      <c r="B67" s="79"/>
      <c r="C67" s="79"/>
      <c r="D67" s="79"/>
      <c r="E67" s="79"/>
      <c r="F67" s="79"/>
      <c r="G67" s="79"/>
      <c r="H67" s="36">
        <f>SUM(H60+H66)</f>
        <v>250957437.69999996</v>
      </c>
      <c r="I67" s="35">
        <f>SUM(I60+I66)</f>
        <v>67889331.45</v>
      </c>
      <c r="J67" s="36">
        <f>SUM(J60+J66)</f>
        <v>183068106.25</v>
      </c>
      <c r="K67" s="58"/>
      <c r="L67" s="50"/>
    </row>
    <row r="68" spans="1:12" s="51" customFormat="1" ht="22.5" customHeight="1">
      <c r="A68" s="78" t="s">
        <v>246</v>
      </c>
      <c r="B68" s="78"/>
      <c r="C68" s="78"/>
      <c r="D68" s="78"/>
      <c r="E68" s="78"/>
      <c r="F68" s="78"/>
      <c r="G68" s="78"/>
      <c r="H68" s="59"/>
      <c r="I68" s="39"/>
      <c r="J68" s="36">
        <v>181270097</v>
      </c>
      <c r="K68" s="57"/>
      <c r="L68" s="50"/>
    </row>
    <row r="69" spans="1:12" s="51" customFormat="1" ht="22.5" customHeight="1">
      <c r="A69" s="79" t="s">
        <v>245</v>
      </c>
      <c r="B69" s="79"/>
      <c r="C69" s="79"/>
      <c r="D69" s="79"/>
      <c r="E69" s="79"/>
      <c r="F69" s="79"/>
      <c r="G69" s="79"/>
      <c r="H69" s="59"/>
      <c r="I69" s="39"/>
      <c r="J69" s="36">
        <f>SUM(J68-J67)</f>
        <v>-1798009.25</v>
      </c>
      <c r="K69" s="57"/>
      <c r="L69" s="50"/>
    </row>
    <row r="70" spans="1:12" s="56" customFormat="1" ht="45" customHeight="1" thickBot="1">
      <c r="A70" s="52"/>
      <c r="B70" s="52"/>
      <c r="C70" s="53"/>
      <c r="D70" s="53"/>
      <c r="E70" s="53"/>
      <c r="F70" s="52"/>
      <c r="G70" s="52"/>
      <c r="H70" s="54"/>
      <c r="I70" s="54"/>
      <c r="J70" s="54"/>
      <c r="K70" s="54"/>
      <c r="L70" s="55"/>
    </row>
    <row r="71" spans="1:12" s="51" customFormat="1" ht="45" customHeight="1" thickBot="1">
      <c r="A71" s="80" t="s">
        <v>248</v>
      </c>
      <c r="B71" s="81"/>
      <c r="C71" s="81"/>
      <c r="D71" s="81"/>
      <c r="E71" s="81"/>
      <c r="F71" s="81"/>
      <c r="G71" s="81"/>
      <c r="H71" s="81"/>
      <c r="I71" s="81"/>
      <c r="J71" s="81"/>
      <c r="K71" s="82"/>
      <c r="L71" s="50"/>
    </row>
    <row r="72" spans="1:12" s="51" customFormat="1" ht="43.5" customHeight="1">
      <c r="A72" s="25" t="s">
        <v>236</v>
      </c>
      <c r="B72" s="26" t="s">
        <v>235</v>
      </c>
      <c r="C72" s="27" t="s">
        <v>58</v>
      </c>
      <c r="D72" s="45" t="s">
        <v>254</v>
      </c>
      <c r="E72" s="26" t="s">
        <v>59</v>
      </c>
      <c r="F72" s="27" t="s">
        <v>196</v>
      </c>
      <c r="G72" s="27" t="s">
        <v>237</v>
      </c>
      <c r="H72" s="28" t="s">
        <v>197</v>
      </c>
      <c r="I72" s="28" t="s">
        <v>198</v>
      </c>
      <c r="J72" s="27" t="s">
        <v>268</v>
      </c>
      <c r="K72" s="29" t="s">
        <v>266</v>
      </c>
      <c r="L72" s="50"/>
    </row>
    <row r="73" spans="1:11" s="64" customFormat="1" ht="43.5" customHeight="1">
      <c r="A73" s="15" t="s">
        <v>76</v>
      </c>
      <c r="B73" s="14" t="s">
        <v>8</v>
      </c>
      <c r="C73" s="63" t="s">
        <v>170</v>
      </c>
      <c r="D73" s="63" t="s">
        <v>257</v>
      </c>
      <c r="E73" s="63" t="s">
        <v>171</v>
      </c>
      <c r="F73" s="15">
        <v>69.5</v>
      </c>
      <c r="G73" s="16" t="s">
        <v>238</v>
      </c>
      <c r="H73" s="13">
        <v>505003.27</v>
      </c>
      <c r="I73" s="30">
        <f t="shared" si="2"/>
        <v>2677.600000000035</v>
      </c>
      <c r="J73" s="33">
        <v>502325.67</v>
      </c>
      <c r="K73" s="32">
        <f>SUM(K66+J73)</f>
        <v>183570431.92</v>
      </c>
    </row>
    <row r="74" spans="1:11" s="64" customFormat="1" ht="43.5" customHeight="1">
      <c r="A74" s="15" t="s">
        <v>232</v>
      </c>
      <c r="B74" s="14" t="s">
        <v>16</v>
      </c>
      <c r="C74" s="63" t="s">
        <v>172</v>
      </c>
      <c r="D74" s="63" t="s">
        <v>256</v>
      </c>
      <c r="E74" s="63" t="s">
        <v>173</v>
      </c>
      <c r="F74" s="15">
        <v>69.5</v>
      </c>
      <c r="G74" s="16" t="s">
        <v>238</v>
      </c>
      <c r="H74" s="12">
        <v>540960</v>
      </c>
      <c r="I74" s="30">
        <f t="shared" si="2"/>
        <v>119716</v>
      </c>
      <c r="J74" s="32">
        <v>421244</v>
      </c>
      <c r="K74" s="32">
        <f t="shared" si="1"/>
        <v>183991675.92</v>
      </c>
    </row>
    <row r="75" spans="1:11" s="64" customFormat="1" ht="43.5" customHeight="1">
      <c r="A75" s="15" t="s">
        <v>233</v>
      </c>
      <c r="B75" s="14" t="s">
        <v>49</v>
      </c>
      <c r="C75" s="63" t="s">
        <v>174</v>
      </c>
      <c r="D75" s="63" t="s">
        <v>257</v>
      </c>
      <c r="E75" s="63" t="s">
        <v>175</v>
      </c>
      <c r="F75" s="15">
        <v>69</v>
      </c>
      <c r="G75" s="16" t="s">
        <v>238</v>
      </c>
      <c r="H75" s="12">
        <v>9103490.6</v>
      </c>
      <c r="I75" s="30">
        <f t="shared" si="2"/>
        <v>2820675.5999999996</v>
      </c>
      <c r="J75" s="32">
        <v>6282815</v>
      </c>
      <c r="K75" s="32">
        <f t="shared" si="1"/>
        <v>190274490.92</v>
      </c>
    </row>
    <row r="76" spans="1:11" s="64" customFormat="1" ht="43.5" customHeight="1">
      <c r="A76" s="15" t="s">
        <v>77</v>
      </c>
      <c r="B76" s="14" t="s">
        <v>18</v>
      </c>
      <c r="C76" s="63" t="s">
        <v>143</v>
      </c>
      <c r="D76" s="63" t="s">
        <v>257</v>
      </c>
      <c r="E76" s="63" t="s">
        <v>144</v>
      </c>
      <c r="F76" s="15">
        <v>68.5</v>
      </c>
      <c r="G76" s="16" t="s">
        <v>238</v>
      </c>
      <c r="H76" s="12">
        <v>12995394.6</v>
      </c>
      <c r="I76" s="30">
        <f t="shared" si="2"/>
        <v>6431871.8</v>
      </c>
      <c r="J76" s="32">
        <v>6563522.8</v>
      </c>
      <c r="K76" s="32">
        <f t="shared" si="1"/>
        <v>196838013.72</v>
      </c>
    </row>
    <row r="77" spans="1:11" s="64" customFormat="1" ht="43.5" customHeight="1">
      <c r="A77" s="15" t="s">
        <v>78</v>
      </c>
      <c r="B77" s="14" t="s">
        <v>42</v>
      </c>
      <c r="C77" s="63" t="s">
        <v>176</v>
      </c>
      <c r="D77" s="63" t="s">
        <v>256</v>
      </c>
      <c r="E77" s="63" t="s">
        <v>177</v>
      </c>
      <c r="F77" s="15">
        <v>68.5</v>
      </c>
      <c r="G77" s="16" t="s">
        <v>238</v>
      </c>
      <c r="H77" s="12">
        <v>2511933.47</v>
      </c>
      <c r="I77" s="30">
        <f aca="true" t="shared" si="3" ref="I77:I83">SUM(H77-J77)</f>
        <v>430135.27000000025</v>
      </c>
      <c r="J77" s="33">
        <v>2081798.2</v>
      </c>
      <c r="K77" s="32">
        <f t="shared" si="1"/>
        <v>198919811.92</v>
      </c>
    </row>
    <row r="78" spans="1:11" s="64" customFormat="1" ht="43.5" customHeight="1">
      <c r="A78" s="15" t="s">
        <v>79</v>
      </c>
      <c r="B78" s="14" t="s">
        <v>46</v>
      </c>
      <c r="C78" s="63" t="s">
        <v>178</v>
      </c>
      <c r="D78" s="63" t="s">
        <v>256</v>
      </c>
      <c r="E78" s="63" t="s">
        <v>179</v>
      </c>
      <c r="F78" s="15">
        <v>68</v>
      </c>
      <c r="G78" s="16" t="s">
        <v>238</v>
      </c>
      <c r="H78" s="12">
        <v>1507762</v>
      </c>
      <c r="I78" s="12">
        <f t="shared" si="3"/>
        <v>371432.25</v>
      </c>
      <c r="J78" s="32">
        <v>1136329.75</v>
      </c>
      <c r="K78" s="32">
        <f t="shared" si="1"/>
        <v>200056141.67</v>
      </c>
    </row>
    <row r="79" spans="1:11" s="64" customFormat="1" ht="43.5" customHeight="1">
      <c r="A79" s="15" t="s">
        <v>80</v>
      </c>
      <c r="B79" s="14" t="s">
        <v>52</v>
      </c>
      <c r="C79" s="63" t="s">
        <v>105</v>
      </c>
      <c r="D79" s="63" t="s">
        <v>257</v>
      </c>
      <c r="E79" s="63" t="s">
        <v>180</v>
      </c>
      <c r="F79" s="15">
        <v>67.5</v>
      </c>
      <c r="G79" s="16" t="s">
        <v>238</v>
      </c>
      <c r="H79" s="12">
        <v>24991285.35</v>
      </c>
      <c r="I79" s="12">
        <f t="shared" si="3"/>
        <v>11167714.150000002</v>
      </c>
      <c r="J79" s="32">
        <v>13823571.2</v>
      </c>
      <c r="K79" s="32">
        <f t="shared" si="1"/>
        <v>213879712.86999997</v>
      </c>
    </row>
    <row r="80" spans="1:11" s="64" customFormat="1" ht="43.5" customHeight="1">
      <c r="A80" s="15" t="s">
        <v>81</v>
      </c>
      <c r="B80" s="14" t="s">
        <v>25</v>
      </c>
      <c r="C80" s="63" t="s">
        <v>194</v>
      </c>
      <c r="D80" s="9" t="s">
        <v>259</v>
      </c>
      <c r="E80" s="63" t="s">
        <v>183</v>
      </c>
      <c r="F80" s="15">
        <v>66</v>
      </c>
      <c r="G80" s="16" t="s">
        <v>238</v>
      </c>
      <c r="H80" s="12">
        <v>6054857</v>
      </c>
      <c r="I80" s="30">
        <f t="shared" si="3"/>
        <v>1630255</v>
      </c>
      <c r="J80" s="33">
        <v>4424602</v>
      </c>
      <c r="K80" s="32">
        <f t="shared" si="1"/>
        <v>218304314.86999997</v>
      </c>
    </row>
    <row r="81" spans="1:11" s="64" customFormat="1" ht="43.5" customHeight="1">
      <c r="A81" s="15" t="s">
        <v>82</v>
      </c>
      <c r="B81" s="14" t="s">
        <v>23</v>
      </c>
      <c r="C81" s="63" t="s">
        <v>184</v>
      </c>
      <c r="D81" s="63" t="s">
        <v>257</v>
      </c>
      <c r="E81" s="63" t="s">
        <v>185</v>
      </c>
      <c r="F81" s="15">
        <v>66</v>
      </c>
      <c r="G81" s="16" t="s">
        <v>238</v>
      </c>
      <c r="H81" s="12">
        <v>24636845</v>
      </c>
      <c r="I81" s="12">
        <f t="shared" si="3"/>
        <v>7194189</v>
      </c>
      <c r="J81" s="32">
        <v>17442656</v>
      </c>
      <c r="K81" s="32">
        <f t="shared" si="1"/>
        <v>235746970.86999997</v>
      </c>
    </row>
    <row r="82" spans="1:11" s="64" customFormat="1" ht="43.5" customHeight="1">
      <c r="A82" s="15" t="s">
        <v>83</v>
      </c>
      <c r="B82" s="14" t="s">
        <v>5</v>
      </c>
      <c r="C82" s="63" t="s">
        <v>181</v>
      </c>
      <c r="D82" s="63" t="s">
        <v>257</v>
      </c>
      <c r="E82" s="63" t="s">
        <v>182</v>
      </c>
      <c r="F82" s="15">
        <v>66</v>
      </c>
      <c r="G82" s="16" t="s">
        <v>238</v>
      </c>
      <c r="H82" s="12">
        <v>5009328.5</v>
      </c>
      <c r="I82" s="30">
        <f t="shared" si="3"/>
        <v>1644590</v>
      </c>
      <c r="J82" s="33">
        <v>3364738.5</v>
      </c>
      <c r="K82" s="32">
        <f t="shared" si="1"/>
        <v>239111709.36999997</v>
      </c>
    </row>
    <row r="83" spans="1:11" s="64" customFormat="1" ht="43.5" customHeight="1">
      <c r="A83" s="15" t="s">
        <v>84</v>
      </c>
      <c r="B83" s="15" t="s">
        <v>35</v>
      </c>
      <c r="C83" s="63" t="s">
        <v>195</v>
      </c>
      <c r="D83" s="63" t="s">
        <v>256</v>
      </c>
      <c r="E83" s="63" t="s">
        <v>186</v>
      </c>
      <c r="F83" s="15">
        <v>65.5</v>
      </c>
      <c r="G83" s="15" t="s">
        <v>238</v>
      </c>
      <c r="H83" s="32">
        <v>9068750</v>
      </c>
      <c r="I83" s="33">
        <f t="shared" si="3"/>
        <v>2225475</v>
      </c>
      <c r="J83" s="33">
        <v>6843275</v>
      </c>
      <c r="K83" s="32">
        <f t="shared" si="1"/>
        <v>245954984.36999997</v>
      </c>
    </row>
    <row r="84" spans="1:11" ht="22.5" customHeight="1">
      <c r="A84" s="79" t="s">
        <v>249</v>
      </c>
      <c r="B84" s="79"/>
      <c r="C84" s="79"/>
      <c r="D84" s="79"/>
      <c r="E84" s="79"/>
      <c r="F84" s="79"/>
      <c r="G84" s="79"/>
      <c r="H84" s="67">
        <f>SUM(H73:H83)</f>
        <v>96925609.78999999</v>
      </c>
      <c r="I84" s="68">
        <f>SUM(I73:I83)</f>
        <v>34038731.67</v>
      </c>
      <c r="J84" s="67">
        <f>SUM(J73:J83)</f>
        <v>62886878.12</v>
      </c>
      <c r="K84" s="62"/>
    </row>
    <row r="85" spans="1:11" ht="22.5" customHeight="1">
      <c r="A85" s="78" t="s">
        <v>246</v>
      </c>
      <c r="B85" s="78"/>
      <c r="C85" s="78"/>
      <c r="D85" s="78"/>
      <c r="E85" s="78"/>
      <c r="F85" s="78"/>
      <c r="G85" s="84"/>
      <c r="H85" s="65"/>
      <c r="I85" s="65"/>
      <c r="J85" s="36">
        <v>181270097</v>
      </c>
      <c r="K85" s="61"/>
    </row>
    <row r="86" spans="1:11" ht="22.5" customHeight="1">
      <c r="A86" s="79" t="s">
        <v>250</v>
      </c>
      <c r="B86" s="79"/>
      <c r="C86" s="79"/>
      <c r="D86" s="79"/>
      <c r="E86" s="79"/>
      <c r="F86" s="79"/>
      <c r="G86" s="85"/>
      <c r="H86" s="66"/>
      <c r="I86" s="66"/>
      <c r="J86" s="36">
        <f>SUM(J85)-(J67+J84)</f>
        <v>-64684887.370000005</v>
      </c>
      <c r="K86" s="60"/>
    </row>
    <row r="87" spans="3:10" ht="12.75">
      <c r="C87" s="10"/>
      <c r="D87" s="10"/>
      <c r="E87" s="11"/>
      <c r="F87" s="11"/>
      <c r="G87" s="11"/>
      <c r="H87" s="23"/>
      <c r="I87" s="23"/>
      <c r="J87" s="24"/>
    </row>
    <row r="88" spans="3:12" ht="57" customHeight="1">
      <c r="C88" s="10"/>
      <c r="D88" s="10"/>
      <c r="E88" s="11"/>
      <c r="F88" s="11"/>
      <c r="G88" s="11"/>
      <c r="H88" s="23"/>
      <c r="I88" s="23"/>
      <c r="J88" s="24"/>
      <c r="K88" s="34"/>
      <c r="L88" s="34"/>
    </row>
    <row r="89" spans="3:7" ht="12.75">
      <c r="C89" s="10"/>
      <c r="D89" s="10"/>
      <c r="E89" s="37"/>
      <c r="F89" s="11"/>
      <c r="G89" s="11"/>
    </row>
    <row r="90" spans="3:7" ht="12.75">
      <c r="C90" s="10"/>
      <c r="D90" s="10"/>
      <c r="E90" s="11"/>
      <c r="F90" s="11"/>
      <c r="G90" s="11"/>
    </row>
    <row r="91" spans="3:7" ht="12.75">
      <c r="C91" s="10"/>
      <c r="D91" s="10"/>
      <c r="E91" s="11"/>
      <c r="F91" s="11"/>
      <c r="G91" s="11"/>
    </row>
    <row r="92" spans="3:7" ht="12.75">
      <c r="C92" s="10"/>
      <c r="D92" s="10"/>
      <c r="E92" s="11"/>
      <c r="F92" s="11"/>
      <c r="G92" s="11"/>
    </row>
    <row r="93" spans="3:7" ht="12.75">
      <c r="C93" s="10"/>
      <c r="D93" s="10"/>
      <c r="E93" s="11"/>
      <c r="F93" s="11"/>
      <c r="G93" s="11"/>
    </row>
    <row r="94" spans="3:7" ht="12.75">
      <c r="C94" s="10"/>
      <c r="D94" s="10"/>
      <c r="E94" s="11"/>
      <c r="F94" s="11"/>
      <c r="G94" s="11"/>
    </row>
    <row r="95" spans="3:7" ht="12.75">
      <c r="C95" s="10"/>
      <c r="D95" s="10"/>
      <c r="E95" s="11"/>
      <c r="F95" s="11"/>
      <c r="G95" s="11"/>
    </row>
    <row r="96" spans="3:7" ht="12.75">
      <c r="C96" s="10"/>
      <c r="D96" s="10"/>
      <c r="E96" s="11"/>
      <c r="F96" s="11"/>
      <c r="G96" s="11"/>
    </row>
    <row r="97" spans="3:7" ht="12.75">
      <c r="C97" s="10"/>
      <c r="D97" s="10"/>
      <c r="E97" s="11"/>
      <c r="F97" s="11"/>
      <c r="G97" s="11"/>
    </row>
    <row r="98" spans="3:7" ht="12.75">
      <c r="C98" s="10"/>
      <c r="D98" s="10"/>
      <c r="E98" s="11"/>
      <c r="F98" s="11"/>
      <c r="G98" s="11"/>
    </row>
    <row r="99" spans="3:7" ht="12.75">
      <c r="C99" s="10"/>
      <c r="D99" s="10"/>
      <c r="E99" s="11"/>
      <c r="F99" s="11"/>
      <c r="G99" s="11"/>
    </row>
    <row r="100" spans="3:7" ht="12.75">
      <c r="C100" s="10"/>
      <c r="D100" s="10"/>
      <c r="E100" s="11"/>
      <c r="F100" s="11"/>
      <c r="G100" s="11"/>
    </row>
    <row r="101" spans="3:7" ht="12.75">
      <c r="C101" s="10"/>
      <c r="D101" s="10"/>
      <c r="E101" s="11"/>
      <c r="F101" s="11"/>
      <c r="G101" s="11"/>
    </row>
    <row r="102" spans="3:7" ht="12.75">
      <c r="C102" s="10"/>
      <c r="D102" s="10"/>
      <c r="E102" s="11"/>
      <c r="F102" s="11"/>
      <c r="G102" s="11"/>
    </row>
    <row r="103" spans="3:7" ht="12.75">
      <c r="C103" s="10"/>
      <c r="D103" s="10"/>
      <c r="E103" s="11"/>
      <c r="F103" s="11"/>
      <c r="G103" s="11"/>
    </row>
    <row r="104" spans="3:7" ht="12.75">
      <c r="C104" s="10"/>
      <c r="D104" s="10"/>
      <c r="E104" s="11"/>
      <c r="F104" s="11"/>
      <c r="G104" s="11"/>
    </row>
    <row r="105" spans="3:7" ht="12.75">
      <c r="C105" s="10"/>
      <c r="D105" s="10"/>
      <c r="E105" s="11"/>
      <c r="F105" s="11"/>
      <c r="G105" s="11"/>
    </row>
    <row r="106" spans="3:7" ht="12.75">
      <c r="C106" s="10"/>
      <c r="D106" s="10"/>
      <c r="E106" s="11"/>
      <c r="F106" s="11"/>
      <c r="G106" s="11"/>
    </row>
    <row r="107" spans="3:7" ht="12.75">
      <c r="C107" s="10"/>
      <c r="D107" s="10"/>
      <c r="E107" s="11"/>
      <c r="F107" s="11"/>
      <c r="G107" s="11"/>
    </row>
    <row r="108" spans="3:7" ht="12.75">
      <c r="C108" s="10"/>
      <c r="D108" s="10"/>
      <c r="E108" s="11"/>
      <c r="F108" s="11"/>
      <c r="G108" s="11"/>
    </row>
    <row r="109" spans="3:7" ht="12.75">
      <c r="C109" s="10"/>
      <c r="D109" s="10"/>
      <c r="E109" s="11"/>
      <c r="F109" s="11"/>
      <c r="G109" s="11"/>
    </row>
    <row r="110" spans="3:7" ht="12.75">
      <c r="C110" s="10"/>
      <c r="D110" s="10"/>
      <c r="E110" s="11"/>
      <c r="F110" s="11"/>
      <c r="G110" s="11"/>
    </row>
    <row r="111" spans="3:7" ht="12.75">
      <c r="C111" s="10"/>
      <c r="D111" s="10"/>
      <c r="E111" s="11"/>
      <c r="F111" s="11"/>
      <c r="G111" s="11"/>
    </row>
    <row r="112" spans="3:7" ht="12.75">
      <c r="C112" s="10"/>
      <c r="D112" s="10"/>
      <c r="E112" s="11"/>
      <c r="F112" s="11"/>
      <c r="G112" s="11"/>
    </row>
    <row r="113" spans="3:7" ht="12.75">
      <c r="C113" s="10"/>
      <c r="D113" s="10"/>
      <c r="E113" s="11"/>
      <c r="F113" s="11"/>
      <c r="G113" s="11"/>
    </row>
    <row r="114" spans="3:7" ht="12.75">
      <c r="C114" s="10"/>
      <c r="D114" s="10"/>
      <c r="E114" s="11"/>
      <c r="F114" s="11"/>
      <c r="G114" s="11"/>
    </row>
    <row r="115" spans="3:7" ht="12.75">
      <c r="C115" s="10"/>
      <c r="D115" s="10"/>
      <c r="E115" s="11"/>
      <c r="F115" s="11"/>
      <c r="G115" s="11"/>
    </row>
    <row r="116" spans="3:7" ht="12.75">
      <c r="C116" s="10"/>
      <c r="D116" s="10"/>
      <c r="E116" s="11"/>
      <c r="F116" s="11"/>
      <c r="G116" s="11"/>
    </row>
    <row r="117" spans="3:7" ht="12.75">
      <c r="C117" s="10"/>
      <c r="D117" s="10"/>
      <c r="E117" s="11"/>
      <c r="F117" s="11"/>
      <c r="G117" s="11"/>
    </row>
    <row r="118" spans="3:7" ht="12.75">
      <c r="C118" s="10"/>
      <c r="D118" s="10"/>
      <c r="E118" s="11"/>
      <c r="F118" s="11"/>
      <c r="G118" s="11"/>
    </row>
    <row r="119" spans="3:7" ht="12.75">
      <c r="C119" s="10"/>
      <c r="D119" s="10"/>
      <c r="E119" s="11"/>
      <c r="F119" s="11"/>
      <c r="G119" s="11"/>
    </row>
    <row r="120" spans="3:7" ht="12.75">
      <c r="C120" s="10"/>
      <c r="D120" s="10"/>
      <c r="E120" s="11"/>
      <c r="F120" s="11"/>
      <c r="G120" s="11"/>
    </row>
    <row r="121" spans="3:7" ht="12.75">
      <c r="C121" s="10"/>
      <c r="D121" s="10"/>
      <c r="E121" s="11"/>
      <c r="F121" s="11"/>
      <c r="G121" s="11"/>
    </row>
    <row r="122" spans="3:7" ht="12.75">
      <c r="C122" s="10"/>
      <c r="D122" s="10"/>
      <c r="E122" s="11"/>
      <c r="F122" s="11"/>
      <c r="G122" s="11"/>
    </row>
    <row r="123" spans="3:7" ht="12.75">
      <c r="C123" s="10"/>
      <c r="D123" s="10"/>
      <c r="E123" s="11"/>
      <c r="F123" s="11"/>
      <c r="G123" s="11"/>
    </row>
    <row r="124" spans="3:7" ht="12.75">
      <c r="C124" s="10"/>
      <c r="D124" s="10"/>
      <c r="E124" s="11"/>
      <c r="F124" s="11"/>
      <c r="G124" s="11"/>
    </row>
    <row r="125" spans="3:7" ht="12.75">
      <c r="C125" s="10"/>
      <c r="D125" s="10"/>
      <c r="E125" s="11"/>
      <c r="F125" s="11"/>
      <c r="G125" s="11"/>
    </row>
    <row r="126" spans="3:7" ht="12.75">
      <c r="C126" s="10"/>
      <c r="D126" s="10"/>
      <c r="E126" s="11"/>
      <c r="F126" s="11"/>
      <c r="G126" s="11"/>
    </row>
    <row r="127" spans="3:7" ht="12.75">
      <c r="C127" s="10"/>
      <c r="D127" s="10"/>
      <c r="E127" s="11"/>
      <c r="F127" s="11"/>
      <c r="G127" s="11"/>
    </row>
    <row r="128" spans="3:7" ht="12.75">
      <c r="C128" s="10"/>
      <c r="D128" s="10"/>
      <c r="E128" s="11"/>
      <c r="F128" s="11"/>
      <c r="G128" s="11"/>
    </row>
    <row r="129" spans="3:7" ht="12.75">
      <c r="C129" s="10"/>
      <c r="D129" s="10"/>
      <c r="E129" s="11"/>
      <c r="F129" s="11"/>
      <c r="G129" s="11"/>
    </row>
    <row r="130" spans="3:7" ht="12.75">
      <c r="C130" s="10"/>
      <c r="D130" s="10"/>
      <c r="E130" s="11"/>
      <c r="F130" s="11"/>
      <c r="G130" s="11"/>
    </row>
    <row r="131" spans="3:7" ht="12.75">
      <c r="C131" s="10"/>
      <c r="D131" s="10"/>
      <c r="E131" s="11"/>
      <c r="F131" s="11"/>
      <c r="G131" s="11"/>
    </row>
    <row r="132" spans="3:7" ht="12.75">
      <c r="C132" s="10"/>
      <c r="D132" s="10"/>
      <c r="E132" s="11"/>
      <c r="F132" s="11"/>
      <c r="G132" s="11"/>
    </row>
    <row r="133" spans="3:7" ht="12.75">
      <c r="C133" s="10"/>
      <c r="D133" s="10"/>
      <c r="E133" s="11"/>
      <c r="F133" s="11"/>
      <c r="G133" s="11"/>
    </row>
    <row r="134" spans="3:7" ht="12.75">
      <c r="C134" s="10"/>
      <c r="D134" s="10"/>
      <c r="E134" s="11"/>
      <c r="F134" s="11"/>
      <c r="G134" s="11"/>
    </row>
    <row r="135" spans="3:7" ht="12.75">
      <c r="C135" s="10"/>
      <c r="D135" s="10"/>
      <c r="E135" s="11"/>
      <c r="F135" s="11"/>
      <c r="G135" s="11"/>
    </row>
    <row r="136" spans="3:7" ht="12.75">
      <c r="C136" s="10"/>
      <c r="D136" s="10"/>
      <c r="E136" s="11"/>
      <c r="F136" s="11"/>
      <c r="G136" s="11"/>
    </row>
    <row r="137" spans="3:7" ht="12.75">
      <c r="C137" s="10"/>
      <c r="D137" s="10"/>
      <c r="E137" s="11"/>
      <c r="F137" s="11"/>
      <c r="G137" s="11"/>
    </row>
    <row r="138" spans="3:7" ht="12.75">
      <c r="C138" s="10"/>
      <c r="D138" s="10"/>
      <c r="E138" s="11"/>
      <c r="F138" s="11"/>
      <c r="G138" s="11"/>
    </row>
    <row r="139" spans="3:7" ht="12.75">
      <c r="C139" s="10"/>
      <c r="D139" s="10"/>
      <c r="E139" s="11"/>
      <c r="F139" s="11"/>
      <c r="G139" s="11"/>
    </row>
    <row r="140" spans="3:7" ht="12.75">
      <c r="C140" s="10"/>
      <c r="D140" s="10"/>
      <c r="E140" s="11"/>
      <c r="F140" s="11"/>
      <c r="G140" s="11"/>
    </row>
    <row r="141" spans="3:7" ht="12.75">
      <c r="C141" s="10"/>
      <c r="D141" s="10"/>
      <c r="E141" s="11"/>
      <c r="F141" s="11"/>
      <c r="G141" s="11"/>
    </row>
    <row r="142" spans="3:7" ht="12.75">
      <c r="C142" s="10"/>
      <c r="D142" s="10"/>
      <c r="E142" s="11"/>
      <c r="F142" s="11"/>
      <c r="G142" s="11"/>
    </row>
    <row r="143" spans="3:7" ht="12.75">
      <c r="C143" s="10"/>
      <c r="D143" s="10"/>
      <c r="E143" s="11"/>
      <c r="F143" s="11"/>
      <c r="G143" s="11"/>
    </row>
    <row r="144" spans="3:7" ht="12.75">
      <c r="C144" s="10"/>
      <c r="D144" s="10"/>
      <c r="E144" s="11"/>
      <c r="F144" s="11"/>
      <c r="G144" s="11"/>
    </row>
    <row r="145" spans="3:7" ht="12.75">
      <c r="C145" s="10"/>
      <c r="D145" s="10"/>
      <c r="E145" s="11"/>
      <c r="F145" s="11"/>
      <c r="G145" s="11"/>
    </row>
    <row r="146" spans="3:7" ht="12.75">
      <c r="C146" s="10"/>
      <c r="D146" s="10"/>
      <c r="E146" s="11"/>
      <c r="F146" s="11"/>
      <c r="G146" s="11"/>
    </row>
    <row r="147" spans="3:7" ht="12.75">
      <c r="C147" s="10"/>
      <c r="D147" s="10"/>
      <c r="E147" s="11"/>
      <c r="F147" s="11"/>
      <c r="G147" s="11"/>
    </row>
    <row r="148" spans="3:7" ht="12.75">
      <c r="C148" s="10"/>
      <c r="D148" s="10"/>
      <c r="E148" s="11"/>
      <c r="F148" s="11"/>
      <c r="G148" s="11"/>
    </row>
    <row r="149" spans="3:7" ht="12.75">
      <c r="C149" s="10"/>
      <c r="D149" s="10"/>
      <c r="E149" s="11"/>
      <c r="F149" s="11"/>
      <c r="G149" s="11"/>
    </row>
    <row r="150" spans="3:7" ht="12.75">
      <c r="C150" s="10"/>
      <c r="D150" s="10"/>
      <c r="E150" s="11"/>
      <c r="F150" s="11"/>
      <c r="G150" s="11"/>
    </row>
    <row r="151" spans="3:7" ht="12.75">
      <c r="C151" s="10"/>
      <c r="D151" s="10"/>
      <c r="E151" s="11"/>
      <c r="F151" s="11"/>
      <c r="G151" s="11"/>
    </row>
    <row r="152" spans="3:7" ht="12.75">
      <c r="C152" s="10"/>
      <c r="D152" s="10"/>
      <c r="E152" s="11"/>
      <c r="F152" s="11"/>
      <c r="G152" s="11"/>
    </row>
    <row r="153" spans="3:7" ht="12.75">
      <c r="C153" s="10"/>
      <c r="D153" s="10"/>
      <c r="E153" s="11"/>
      <c r="F153" s="11"/>
      <c r="G153" s="11"/>
    </row>
    <row r="154" spans="3:7" ht="12.75">
      <c r="C154" s="10"/>
      <c r="D154" s="10"/>
      <c r="E154" s="11"/>
      <c r="F154" s="11"/>
      <c r="G154" s="11"/>
    </row>
    <row r="155" spans="3:7" ht="12.75">
      <c r="C155" s="10"/>
      <c r="D155" s="10"/>
      <c r="E155" s="11"/>
      <c r="F155" s="11"/>
      <c r="G155" s="11"/>
    </row>
    <row r="156" spans="3:7" ht="12.75">
      <c r="C156" s="10"/>
      <c r="D156" s="10"/>
      <c r="E156" s="11"/>
      <c r="F156" s="11"/>
      <c r="G156" s="11"/>
    </row>
    <row r="157" spans="3:7" ht="12.75">
      <c r="C157" s="10"/>
      <c r="D157" s="10"/>
      <c r="E157" s="11"/>
      <c r="F157" s="11"/>
      <c r="G157" s="11"/>
    </row>
    <row r="158" spans="3:7" ht="12.75">
      <c r="C158" s="10"/>
      <c r="D158" s="10"/>
      <c r="E158" s="11"/>
      <c r="F158" s="11"/>
      <c r="G158" s="11"/>
    </row>
    <row r="159" spans="3:7" ht="12.75">
      <c r="C159" s="10"/>
      <c r="D159" s="10"/>
      <c r="E159" s="11"/>
      <c r="F159" s="11"/>
      <c r="G159" s="11"/>
    </row>
    <row r="160" spans="3:7" ht="12.75">
      <c r="C160" s="10"/>
      <c r="D160" s="10"/>
      <c r="E160" s="11"/>
      <c r="F160" s="11"/>
      <c r="G160" s="11"/>
    </row>
    <row r="161" spans="3:7" ht="12.75">
      <c r="C161" s="10"/>
      <c r="D161" s="10"/>
      <c r="E161" s="11"/>
      <c r="F161" s="11"/>
      <c r="G161" s="11"/>
    </row>
    <row r="162" spans="3:7" ht="12.75">
      <c r="C162" s="10"/>
      <c r="D162" s="10"/>
      <c r="E162" s="11"/>
      <c r="F162" s="11"/>
      <c r="G162" s="11"/>
    </row>
    <row r="163" spans="3:7" ht="12.75">
      <c r="C163" s="10"/>
      <c r="D163" s="10"/>
      <c r="E163" s="11"/>
      <c r="F163" s="11"/>
      <c r="G163" s="11"/>
    </row>
    <row r="164" spans="3:7" ht="12.75">
      <c r="C164" s="10"/>
      <c r="D164" s="10"/>
      <c r="E164" s="11"/>
      <c r="F164" s="11"/>
      <c r="G164" s="11"/>
    </row>
    <row r="165" spans="3:7" ht="12.75">
      <c r="C165" s="10"/>
      <c r="D165" s="10"/>
      <c r="E165" s="11"/>
      <c r="F165" s="11"/>
      <c r="G165" s="11"/>
    </row>
    <row r="166" spans="3:7" ht="12.75">
      <c r="C166" s="10"/>
      <c r="D166" s="10"/>
      <c r="E166" s="11"/>
      <c r="F166" s="11"/>
      <c r="G166" s="11"/>
    </row>
  </sheetData>
  <mergeCells count="23">
    <mergeCell ref="A7:K7"/>
    <mergeCell ref="A8:K8"/>
    <mergeCell ref="A9:K9"/>
    <mergeCell ref="A10:K10"/>
    <mergeCell ref="A2:K2"/>
    <mergeCell ref="A1:K1"/>
    <mergeCell ref="A3:K3"/>
    <mergeCell ref="D4:J4"/>
    <mergeCell ref="A84:G84"/>
    <mergeCell ref="A85:G85"/>
    <mergeCell ref="A86:G86"/>
    <mergeCell ref="A69:G69"/>
    <mergeCell ref="A71:K71"/>
    <mergeCell ref="D5:J5"/>
    <mergeCell ref="D6:J6"/>
    <mergeCell ref="A68:G68"/>
    <mergeCell ref="A67:G67"/>
    <mergeCell ref="A64:K64"/>
    <mergeCell ref="A11:K11"/>
    <mergeCell ref="A12:K12"/>
    <mergeCell ref="A60:G60"/>
    <mergeCell ref="A61:G61"/>
    <mergeCell ref="A62:G62"/>
  </mergeCells>
  <printOptions/>
  <pageMargins left="0.5905511811023623" right="0.5905511811023623" top="0.7874015748031497" bottom="0.5905511811023623" header="0.4330708661417323" footer="0.5118110236220472"/>
  <pageSetup fitToHeight="6" horizontalDpi="600" verticalDpi="600" orientation="landscape" paperSize="9" scale="77" r:id="rId4"/>
  <headerFooter alignWithMargins="0">
    <oddHeader>&amp;L&amp;"Tahoma,Tučné"&amp;12Usnesení č. 25/2187 - Příloha č. 1     &amp;"Tahoma,Obyčejné"
Počet stran přílohy: 6&amp;R&amp;"Tahoma,Obyčejné"&amp;12Strana &amp;P</oddHeader>
  </headerFooter>
  <drawing r:id="rId3"/>
  <legacyDrawing r:id="rId2"/>
  <oleObjects>
    <oleObject progId="MSPhotoEd.3" shapeId="18969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simonikova</dc:creator>
  <cp:keywords/>
  <dc:description/>
  <cp:lastModifiedBy>Radka Bartmanová</cp:lastModifiedBy>
  <cp:lastPrinted>2008-09-26T11:35:16Z</cp:lastPrinted>
  <dcterms:created xsi:type="dcterms:W3CDTF">2008-06-26T09:49:54Z</dcterms:created>
  <dcterms:modified xsi:type="dcterms:W3CDTF">2008-09-26T11:36:21Z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