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Náhradní projekty _ pro ZK" sheetId="1" r:id="rId1"/>
  </sheets>
  <definedNames>
    <definedName name="_xlnm.Print_Titles" localSheetId="0">'Náhradní projekty _ pro ZK'!$3:$4</definedName>
    <definedName name="_xlnm.Print_Area" localSheetId="0">'Náhradní projekty _ pro ZK'!$A$1:$AG$50</definedName>
  </definedNames>
  <calcPr fullCalcOnLoad="1"/>
</workbook>
</file>

<file path=xl/sharedStrings.xml><?xml version="1.0" encoding="utf-8"?>
<sst xmlns="http://schemas.openxmlformats.org/spreadsheetml/2006/main" count="487" uniqueCount="319">
  <si>
    <t>Seznam náhradních žadatelů v rámci dotačního programu Podpora přípravy projektů v oblasti životního prostředí a zemědělství ŽPZ/03/2005</t>
  </si>
  <si>
    <t>v Kč</t>
  </si>
  <si>
    <t>poř.</t>
  </si>
  <si>
    <t>IČ</t>
  </si>
  <si>
    <t>Žadatel</t>
  </si>
  <si>
    <t>Právní forma</t>
  </si>
  <si>
    <t>Adresa</t>
  </si>
  <si>
    <t>Název projektu - účelové určení</t>
  </si>
  <si>
    <t>Bližší určení projektu</t>
  </si>
  <si>
    <t>Celkové náklady projektu</t>
  </si>
  <si>
    <t>Požadovaná výše dotace</t>
  </si>
  <si>
    <t>kontrolní součet</t>
  </si>
  <si>
    <t>investiční záměr, studie, studie proveditelnosti</t>
  </si>
  <si>
    <t>zaměření (polohopisné a výškopisné) aj., geodetické podklady</t>
  </si>
  <si>
    <t>průzkumné práce pro DÚR (hydrogeologický průzkum apod.)</t>
  </si>
  <si>
    <t>podklady pro majetkoprávní vypořádání</t>
  </si>
  <si>
    <t>DÚR</t>
  </si>
  <si>
    <t>inženýrská činnost DÚR</t>
  </si>
  <si>
    <t>EIA</t>
  </si>
  <si>
    <t>průzkumné práce DSP</t>
  </si>
  <si>
    <t>DSP</t>
  </si>
  <si>
    <t>inženýrská činnost DSP</t>
  </si>
  <si>
    <t>DÚR a DSP (není-li rozděleno)</t>
  </si>
  <si>
    <t>projektová dokumentace - ostatní</t>
  </si>
  <si>
    <t>realizační dokumentace</t>
  </si>
  <si>
    <t>energetický audit</t>
  </si>
  <si>
    <t>žádost o dotaci</t>
  </si>
  <si>
    <t>tendrová dokumentace</t>
  </si>
  <si>
    <t>jiné neuznatelné náklady</t>
  </si>
  <si>
    <t>Uznatelné náklady projektu</t>
  </si>
  <si>
    <t>Narhovaná výše dotace</t>
  </si>
  <si>
    <t>maximální podíl dotace na uznatelných nákladech v %</t>
  </si>
  <si>
    <t>zahájení projektové dokumentace</t>
  </si>
  <si>
    <t>ukončení projektové dokumentace</t>
  </si>
  <si>
    <t>časové použití  od – do</t>
  </si>
  <si>
    <t>1</t>
  </si>
  <si>
    <t>60045701</t>
  </si>
  <si>
    <t>Svazek obcí "Sdružení měst a obcí Povodí Ondřejnice" Fryčovice, Hukvaldy</t>
  </si>
  <si>
    <t>svazek obcí</t>
  </si>
  <si>
    <t>K Náměstí 22, 739 44 Brušperk</t>
  </si>
  <si>
    <t>Zlepšení čištění odpadních vod v povodí Ondřejnice</t>
  </si>
  <si>
    <t xml:space="preserve">dokumentace pro územní rozhodnutí a stavební řízení, realizační projekt </t>
  </si>
  <si>
    <t>05/2006</t>
  </si>
  <si>
    <t>08/2007</t>
  </si>
  <si>
    <t>4.5.2006 - 31.10.2008</t>
  </si>
  <si>
    <t>2</t>
  </si>
  <si>
    <t>00297046</t>
  </si>
  <si>
    <t>Ostravice</t>
  </si>
  <si>
    <t>obec</t>
  </si>
  <si>
    <t xml:space="preserve">č.p. 577, 739 14 Ostravice </t>
  </si>
  <si>
    <t>PD pro výstavbu kanalizace a ČOV v obci Ostravice</t>
  </si>
  <si>
    <t>dokumentace pro územní rozhodnutí a stavební povolení včetně inženýrské činnosti, tendrová dokumentace, žádosti o finanční podporu</t>
  </si>
  <si>
    <t>05/2005</t>
  </si>
  <si>
    <t>08/2006</t>
  </si>
  <si>
    <t>4.5.2006 - 31.10.2007</t>
  </si>
  <si>
    <t>3</t>
  </si>
  <si>
    <t>00297852</t>
  </si>
  <si>
    <t>Frenštát pod Radhoštěm</t>
  </si>
  <si>
    <t>náměstí Míru 1, 744 01 Frenštát pod Radhoštěm</t>
  </si>
  <si>
    <t>PD "Vodovod ul. Bezručova Frenštát pod Radhoštěm"</t>
  </si>
  <si>
    <t>dokumentace pro stavební povolení</t>
  </si>
  <si>
    <t>09/2004</t>
  </si>
  <si>
    <t>04/2006</t>
  </si>
  <si>
    <t>1.1.2005 - 30.4.2007</t>
  </si>
  <si>
    <t>4</t>
  </si>
  <si>
    <t>00298221</t>
  </si>
  <si>
    <t>Odry</t>
  </si>
  <si>
    <t>Masarykovo náměstí 25, 742 35 Odry</t>
  </si>
  <si>
    <t>Vodovod Loučky nad Odrou - horní cesta, prodloužení vodovodního řadu</t>
  </si>
  <si>
    <t>dokumentace pro územní rozhodnutí a stavební řízení</t>
  </si>
  <si>
    <t>12/2006</t>
  </si>
  <si>
    <t>4.5.2006 - 28.2.2008</t>
  </si>
  <si>
    <t>5</t>
  </si>
  <si>
    <t>00535958</t>
  </si>
  <si>
    <t>Hrádek</t>
  </si>
  <si>
    <t>č.p. 352, 739 97  Hrádek</t>
  </si>
  <si>
    <t>Kanalizace tlaková - obec Hrádek</t>
  </si>
  <si>
    <t>dokumentace pro územní rozhodnutí</t>
  </si>
  <si>
    <t>6</t>
  </si>
  <si>
    <t>63026112</t>
  </si>
  <si>
    <t>Vendryně</t>
  </si>
  <si>
    <t>č.p. 500, 739 94  Vendryně</t>
  </si>
  <si>
    <t>Zajištění kapacity ČOV Bystřice pro lokalitu Vendryně Zaolší</t>
  </si>
  <si>
    <t>04/2005</t>
  </si>
  <si>
    <t>1.4.2005 - 31.7.2007</t>
  </si>
  <si>
    <t>7</t>
  </si>
  <si>
    <t>00300624</t>
  </si>
  <si>
    <t>Raduň</t>
  </si>
  <si>
    <t>Poštovní 239, 747 61 Raduň</t>
  </si>
  <si>
    <t>Nakládání s odpadními vodami obce Raduň - ulice Mírová</t>
  </si>
  <si>
    <t>výškopisné a polohopisné zaměření, dokumentace pro územní rozhodnutí a stavební povolení, inženýrská činnost DÚR a DSP</t>
  </si>
  <si>
    <t>01/2007</t>
  </si>
  <si>
    <t>4.5.2006 - 31.3.2008</t>
  </si>
  <si>
    <t>8</t>
  </si>
  <si>
    <t>00575917</t>
  </si>
  <si>
    <t>Horní Suchá</t>
  </si>
  <si>
    <t>Sportovní 3/2, 735 35 Horní Suchá</t>
  </si>
  <si>
    <t xml:space="preserve">Odkanalizování a čištění odpadních vod v obci Horní Suchá </t>
  </si>
  <si>
    <t>dokumentace pro stavební povolení, inžnýrská činost, geodetické zaměření, geologický a atmogeochemický průzkum, další náklady (výpis z KN, smlouvy o smlouvách budoucích o zřízení věcného břemene)</t>
  </si>
  <si>
    <t>9</t>
  </si>
  <si>
    <t>00577031</t>
  </si>
  <si>
    <t>Řepiště</t>
  </si>
  <si>
    <t>Mírová 178, 739 32 Řepiště</t>
  </si>
  <si>
    <t xml:space="preserve">Kanalizace a ČOV Řepiště </t>
  </si>
  <si>
    <t>1.4.2006 - 28.2.2008</t>
  </si>
  <si>
    <t>10</t>
  </si>
  <si>
    <t>00300756</t>
  </si>
  <si>
    <t>Štěpánkovice</t>
  </si>
  <si>
    <t>Slezská č.p. 520/13, 747 28  Štěpánkovice</t>
  </si>
  <si>
    <t>Suchá retenční nádrž Štěpánkovice - Svoboda</t>
  </si>
  <si>
    <t>investiční záměr, dokumentace  pro územní rozhodnutí a stavební povolení</t>
  </si>
  <si>
    <t>03/2006</t>
  </si>
  <si>
    <t>11/2006</t>
  </si>
  <si>
    <t>1.3.2006 - 31.1.2008</t>
  </si>
  <si>
    <t>11</t>
  </si>
  <si>
    <t>00296317</t>
  </si>
  <si>
    <t>Rýmařov</t>
  </si>
  <si>
    <t>náměstí Míru č. 1, 795 01  Rýmařov</t>
  </si>
  <si>
    <t>Revitalizační vodní nádrh "U lomu II"</t>
  </si>
  <si>
    <t>hydrogeologický průzkum, polohopisné a výškopisné zaměření, dokumentace pro územní rozhodnutí a stavební povolení</t>
  </si>
  <si>
    <t>1.4.2006 - 31.10.2007</t>
  </si>
  <si>
    <t>12</t>
  </si>
  <si>
    <t>00297976</t>
  </si>
  <si>
    <t>Jeseník nad Odrou</t>
  </si>
  <si>
    <t>č.p. 256, 742 33  Jeseník nad Odrou</t>
  </si>
  <si>
    <t>Vodovodní přivaděč Polouvsí - Blahutovice</t>
  </si>
  <si>
    <t>01/2006</t>
  </si>
  <si>
    <t>06/2006</t>
  </si>
  <si>
    <t>1.1.2006 - 31.8.2007</t>
  </si>
  <si>
    <t>13</t>
  </si>
  <si>
    <t>00296422</t>
  </si>
  <si>
    <t>Úvalno</t>
  </si>
  <si>
    <t>č.p. 58, 793 91  Úvalno</t>
  </si>
  <si>
    <t>Rekonstrukce zásobovacího řádu obecního vodovodu</t>
  </si>
  <si>
    <t>výškopisné a polohopisné přáce, dokumentace pro stavební povolení</t>
  </si>
  <si>
    <t>14</t>
  </si>
  <si>
    <t>nám. Míru č.p. 1, 795 01  Rýmařov</t>
  </si>
  <si>
    <t>Vodovod Ondřejov</t>
  </si>
  <si>
    <t>průzkumné práce, polohopisné a výškové zaměření, dokumentace pro územní rozhodnutí, dokumentace pro stavební povolení</t>
  </si>
  <si>
    <t>09/2006</t>
  </si>
  <si>
    <t>1.4.2006 - 30.11.2007</t>
  </si>
  <si>
    <t>15</t>
  </si>
  <si>
    <t>00298484</t>
  </si>
  <si>
    <t>Tísek</t>
  </si>
  <si>
    <t>č.p. 62, 742 94 Tísek</t>
  </si>
  <si>
    <t>Rekonstrukce úpravny vody</t>
  </si>
  <si>
    <t>dokumentace pro stavební povolení, dokumentace pro realizaci stavby</t>
  </si>
  <si>
    <t>4.5.2006 - 30.11.2007</t>
  </si>
  <si>
    <t>16</t>
  </si>
  <si>
    <t>00494216</t>
  </si>
  <si>
    <t>Pržno</t>
  </si>
  <si>
    <t>č.p. 50, 739 03  Pržno</t>
  </si>
  <si>
    <t xml:space="preserve">Tlaková kanalizace Pržno </t>
  </si>
  <si>
    <t>dokumentace pro územní rozhodnutí a stavební povolení</t>
  </si>
  <si>
    <t>07/2006</t>
  </si>
  <si>
    <t>4.5.2006 - 30.9.2007</t>
  </si>
  <si>
    <t>17</t>
  </si>
  <si>
    <t>00297488</t>
  </si>
  <si>
    <t>Havířov</t>
  </si>
  <si>
    <t>Svornosti č.p. 86/2, 736 01  Havířov</t>
  </si>
  <si>
    <t>Odkanalizování částí města Havířova</t>
  </si>
  <si>
    <t>dokumentace pro územní řízení a stavební povolení a zadání stavby</t>
  </si>
  <si>
    <t>02/2006</t>
  </si>
  <si>
    <t>10/2007</t>
  </si>
  <si>
    <t>1.2.2006 - 31.12.2008</t>
  </si>
  <si>
    <t>18</t>
  </si>
  <si>
    <t xml:space="preserve">Výstavba ČOV </t>
  </si>
  <si>
    <t>06/2007</t>
  </si>
  <si>
    <t>4.5.2006 - 31.8.2008</t>
  </si>
  <si>
    <t>19</t>
  </si>
  <si>
    <t>00297330</t>
  </si>
  <si>
    <t>Václavovice</t>
  </si>
  <si>
    <t>Obecní 130, 739 34, Václavovice, pošta Šenov</t>
  </si>
  <si>
    <t>Rozšíření splaškové kanalizační sítě obce Václavovice</t>
  </si>
  <si>
    <t>2005</t>
  </si>
  <si>
    <t>2007</t>
  </si>
  <si>
    <t>1.1.2005 - 31.12.2008</t>
  </si>
  <si>
    <t>20</t>
  </si>
  <si>
    <t>00635511</t>
  </si>
  <si>
    <t>Hať</t>
  </si>
  <si>
    <t>Lipová 86, 747 16 Hať</t>
  </si>
  <si>
    <t>Vypracování PD na čištění odpadních vod v obci Hať</t>
  </si>
  <si>
    <t>výškopisné a polohopisné zaměření, geologický průzkum, dokumentace pro územní rozhodnutí a stavební povolení</t>
  </si>
  <si>
    <t>09/2007</t>
  </si>
  <si>
    <t>1.4.2006 - 30.11.2008</t>
  </si>
  <si>
    <t>21</t>
  </si>
  <si>
    <t>00296112</t>
  </si>
  <si>
    <t>Karlovice</t>
  </si>
  <si>
    <t>č.p. 138, 793 23  Karlovice</t>
  </si>
  <si>
    <t>Projektová dokumentace - Obnova slepého ramene řeky Opavy v obci Karlovice</t>
  </si>
  <si>
    <t>1.3.2006 - 31.12.2008</t>
  </si>
  <si>
    <t>22</t>
  </si>
  <si>
    <t>00296562</t>
  </si>
  <si>
    <t>Bystřice</t>
  </si>
  <si>
    <t>č.p. 334, 739 95  Bystřice</t>
  </si>
  <si>
    <t>Doplnění vodovodu HTTP od pekárny Lisztwan po hranici s Nýdkem</t>
  </si>
  <si>
    <t xml:space="preserve">dokumentace pro územní rozhodnutí a stavební povolení </t>
  </si>
  <si>
    <t>10/2005</t>
  </si>
  <si>
    <t>1.10.2005 - 28.2.2008</t>
  </si>
  <si>
    <t>23</t>
  </si>
  <si>
    <t>00300144</t>
  </si>
  <si>
    <t>Hradec nad Moravicí</t>
  </si>
  <si>
    <t>Opavská č.p. 228, 747 41  Hradec nad Moravicí</t>
  </si>
  <si>
    <t>Odvádění a likvidace odpadních vod skupny obcí Hradec nad Moravicí, Branka u Opavy, Kajlovec a Bohučovice</t>
  </si>
  <si>
    <t>05/2007</t>
  </si>
  <si>
    <t>4.5.2006 - 31.7.2008</t>
  </si>
  <si>
    <t>24</t>
  </si>
  <si>
    <t>Úprava potoka Žabince km 1,180-1,700</t>
  </si>
  <si>
    <t xml:space="preserve">dokumentace pro stavební povolení </t>
  </si>
  <si>
    <t>03/2005</t>
  </si>
  <si>
    <t>1.3.2005 - 30.6.2007</t>
  </si>
  <si>
    <t>25</t>
  </si>
  <si>
    <t>00296953</t>
  </si>
  <si>
    <t>Mosty u Jablunkova</t>
  </si>
  <si>
    <t>č.p. 800, 739 98  Mosty u Jablunkova</t>
  </si>
  <si>
    <t>Přívod vody ze zdrojů SmVaK (VDJ Vitališov) do VDJ Kawulacký</t>
  </si>
  <si>
    <t>průzkumné práce pro DÚR, podklady pro majetkoprávní vypořádání, DÚR, DSP, inženýrská činnost</t>
  </si>
  <si>
    <t>10/2004</t>
  </si>
  <si>
    <t>1.1.2005 - 31.8.2007</t>
  </si>
  <si>
    <t>26</t>
  </si>
  <si>
    <t>00635448</t>
  </si>
  <si>
    <t>Štáblovice</t>
  </si>
  <si>
    <t>747 82  Štáblovice</t>
  </si>
  <si>
    <t>KČOV kanalizační řada a přípojky - II. etapa</t>
  </si>
  <si>
    <t>zpracování projektu pro územní rozhodnutí, inženýrská činnost DÚR (investiční i neinvestiční náklady)</t>
  </si>
  <si>
    <t>1.4.2006 - 31.12.2008</t>
  </si>
  <si>
    <t>27</t>
  </si>
  <si>
    <t>70961417</t>
  </si>
  <si>
    <t>Mikroregion Matice Slezská</t>
  </si>
  <si>
    <t>Antonína Vaška č.p. 86, 747 92  Háj ve Slezsku</t>
  </si>
  <si>
    <t>Rozšíření vodovu Horní Lhota - Kyjovice - Budišovice</t>
  </si>
  <si>
    <t>28</t>
  </si>
  <si>
    <t>00577022</t>
  </si>
  <si>
    <t>Krásná</t>
  </si>
  <si>
    <t>č.p. 287, 739 04  Krásná, pošta Pražmo</t>
  </si>
  <si>
    <t>Zásobování obyvatel obce Krásná a Raškovice pitnou vodou</t>
  </si>
  <si>
    <t xml:space="preserve">geologický průzkum pro umístění vodojemu a AT stanice, geodetické podklady pro DÚR a DSP dokumentace pro územní rozhodnutí včetně inženýrské činnosti, dokumentace pro stavební povolení včetně inženýrské činnosti </t>
  </si>
  <si>
    <t>29</t>
  </si>
  <si>
    <t>00298328</t>
  </si>
  <si>
    <t>Příbor</t>
  </si>
  <si>
    <t>nám. Sigmuda Freuda 19, 742 58, Příbor</t>
  </si>
  <si>
    <t>Kanalizace - okolí starého hřbitova</t>
  </si>
  <si>
    <t>07/2007</t>
  </si>
  <si>
    <t>1.4.2006 - 30.9.2008</t>
  </si>
  <si>
    <t>30</t>
  </si>
  <si>
    <t>Kanalizace  - ul. Myslbekova</t>
  </si>
  <si>
    <t>31</t>
  </si>
  <si>
    <t>00296333</t>
  </si>
  <si>
    <t>Slezské Rudoltice</t>
  </si>
  <si>
    <t>č.p. 85,  793 99 Slezské Rudltice</t>
  </si>
  <si>
    <t>Nakládání s odpadními vodami v bytových domech s nájemními byty</t>
  </si>
  <si>
    <t>4.5.2006 - 31.12.2008</t>
  </si>
  <si>
    <t>32</t>
  </si>
  <si>
    <t>Vypracování PD pro výstavbu 2 ks suchých poldrů v obci Hať</t>
  </si>
  <si>
    <t>geodetické zaměření, dokumentace pro stavební povolení</t>
  </si>
  <si>
    <t>1.2.2006 - 30.9.2007</t>
  </si>
  <si>
    <t>33</t>
  </si>
  <si>
    <t>00635456</t>
  </si>
  <si>
    <t>Darkovice</t>
  </si>
  <si>
    <t>Dlouhá 37, 747 17 Darkovice</t>
  </si>
  <si>
    <t>čistírna odpadních vod a kanalizace v kbci Darkovice</t>
  </si>
  <si>
    <t>10/2006</t>
  </si>
  <si>
    <t>1.3.2006 - 31.12.2007</t>
  </si>
  <si>
    <t>34</t>
  </si>
  <si>
    <t>75066611</t>
  </si>
  <si>
    <t>Svazek měst a obcí okresu Karvinska</t>
  </si>
  <si>
    <t>Poštovní 615, 733 01 Karviná - Fryštát</t>
  </si>
  <si>
    <t>Odkanalizování Karvinska</t>
  </si>
  <si>
    <t xml:space="preserve">studie </t>
  </si>
  <si>
    <t>35</t>
  </si>
  <si>
    <t>00298077</t>
  </si>
  <si>
    <t>Kopřivnice</t>
  </si>
  <si>
    <t>Záhumenní 1152, 742 21 Kopřivnice</t>
  </si>
  <si>
    <t>Studie využití biologicky rozložitelných odpadů</t>
  </si>
  <si>
    <t>studie</t>
  </si>
  <si>
    <t>1.2.2006 - 30.11.2007</t>
  </si>
  <si>
    <t>36</t>
  </si>
  <si>
    <t>00052001</t>
  </si>
  <si>
    <t>Bytové družstvo Orlová</t>
  </si>
  <si>
    <t>družstvo</t>
  </si>
  <si>
    <t>Masarykova 1326, 735 14, Orlová - Lutyně</t>
  </si>
  <si>
    <t>PD pro stavební povolení pro zateplení obvod pláště, výměny oken, včetně úpravy byt. jader a prodloužení lodžií byt. domů č.p. 701, 704-706</t>
  </si>
  <si>
    <t>07/2005</t>
  </si>
  <si>
    <t>1.7.2005 - 30.6.2007</t>
  </si>
  <si>
    <t>37</t>
  </si>
  <si>
    <t>PD pro stavební povolení pro zateplení obvod pláště, výměny oken, včetně úpravy byt. jader a prodloužení lodžií byt. domů č.p. 927-929</t>
  </si>
  <si>
    <t>11/2005</t>
  </si>
  <si>
    <t>1.7.2005 - 31.1.2007</t>
  </si>
  <si>
    <t>38</t>
  </si>
  <si>
    <t>PD pro stavební povolení pro zateplení obvod pláště, výměny oken, včetně úpravy byt. jader a prodloužení lodžií byt. domů č.p. 954-956, dokumentace pro stavební povolení pro instalaci solárního systému pro ohřev TÚV</t>
  </si>
  <si>
    <t>1.7.2005 - 30.4.2007</t>
  </si>
  <si>
    <t>39</t>
  </si>
  <si>
    <t>PD pro stavební povolení pro  výměny oken, rekonstrukci byt. jader a prodloužení  a zasklení lodži, úprava střechy í byt. domů č.p. 1012-1015</t>
  </si>
  <si>
    <t>09/2005</t>
  </si>
  <si>
    <t>1.9.2005 - 31.1.2007</t>
  </si>
  <si>
    <t>40</t>
  </si>
  <si>
    <t>PD pro stavební povolení pro zateplení a výměny oken byt. domu č.p. 1218</t>
  </si>
  <si>
    <t>1.4.2005 - 30.9.2006</t>
  </si>
  <si>
    <t>41</t>
  </si>
  <si>
    <t>PD pro stavební povolení pro zateplení a výměny oken byt. domu č.p. 1243</t>
  </si>
  <si>
    <t>42</t>
  </si>
  <si>
    <t>PD pro stavební povolení pro zateplení, výměny oken a rekonstrukce byt. jader byt. domu č.p. 1249</t>
  </si>
  <si>
    <t>43</t>
  </si>
  <si>
    <t>PD pro stavební povolení pro zateplení, výměny oken a rekonstrukce byt. jader byt. domu č.p. 1253</t>
  </si>
  <si>
    <t>12/2005</t>
  </si>
  <si>
    <t>1.10.2005 - 28.2.2007</t>
  </si>
  <si>
    <t>44</t>
  </si>
  <si>
    <t>PD pro stavební povolení pro zateplení, výměny oken byt. domu č.p. 1276</t>
  </si>
  <si>
    <t>45</t>
  </si>
  <si>
    <t>68334681</t>
  </si>
  <si>
    <t>Jezdecká společnost REIT CLUB</t>
  </si>
  <si>
    <t>o.s.</t>
  </si>
  <si>
    <t>č.p. 232, 739 05 Morávka</t>
  </si>
  <si>
    <t>Výstavba kozí farmy včetně finalizace produktů</t>
  </si>
  <si>
    <t xml:space="preserve">PD k územnímu rozhodnutí a stavebnímu povolení (dle sdělení Ing. Volného neznají náklady na jednotlivé etapy) </t>
  </si>
  <si>
    <t>04/2007</t>
  </si>
  <si>
    <t>4.5.2006 - 30.6.2008</t>
  </si>
  <si>
    <t>Celková navrhovaná výše dotace náhradním žadatelům</t>
  </si>
  <si>
    <t>Celková navrhovaná výše dotace ve všech oblastech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</si>
</sst>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</numFmts>
  <fonts count="9">
    <font>
      <sz val="12"/>
      <name val="Times New Roman CE"/>
      <family val="0"/>
    </font>
    <font>
      <sz val="10"/>
      <name val="Arial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right" vertical="center" wrapText="1"/>
    </xf>
    <xf numFmtId="3" fontId="0" fillId="0" borderId="6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10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3" fontId="6" fillId="0" borderId="13" xfId="0" applyNumberFormat="1" applyFont="1" applyFill="1" applyBorder="1" applyAlignment="1">
      <alignment horizontal="right" vertical="center" wrapText="1"/>
    </xf>
    <xf numFmtId="3" fontId="0" fillId="0" borderId="7" xfId="0" applyNumberFormat="1" applyFont="1" applyFill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10" fontId="0" fillId="0" borderId="6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0" fillId="0" borderId="6" xfId="0" applyNumberFormat="1" applyFont="1" applyFill="1" applyBorder="1" applyAlignment="1">
      <alignment horizontal="left" vertical="center" wrapText="1"/>
    </xf>
    <xf numFmtId="49" fontId="0" fillId="0" borderId="7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righ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 wrapText="1"/>
    </xf>
    <xf numFmtId="10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 wrapText="1"/>
    </xf>
    <xf numFmtId="49" fontId="6" fillId="4" borderId="22" xfId="0" applyNumberFormat="1" applyFont="1" applyFill="1" applyBorder="1" applyAlignment="1">
      <alignment horizontal="center" vertical="center" wrapText="1"/>
    </xf>
    <xf numFmtId="49" fontId="6" fillId="4" borderId="23" xfId="0" applyNumberFormat="1" applyFont="1" applyFill="1" applyBorder="1" applyAlignment="1">
      <alignment horizontal="center" vertical="center" wrapText="1"/>
    </xf>
    <xf numFmtId="49" fontId="6" fillId="4" borderId="23" xfId="0" applyNumberFormat="1" applyFont="1" applyFill="1" applyBorder="1" applyAlignment="1">
      <alignment horizontal="left" vertical="center" wrapText="1"/>
    </xf>
    <xf numFmtId="49" fontId="7" fillId="4" borderId="23" xfId="0" applyNumberFormat="1" applyFont="1" applyFill="1" applyBorder="1" applyAlignment="1">
      <alignment horizontal="left" vertical="center"/>
    </xf>
    <xf numFmtId="3" fontId="6" fillId="4" borderId="23" xfId="0" applyNumberFormat="1" applyFont="1" applyFill="1" applyBorder="1" applyAlignment="1">
      <alignment horizontal="right" vertical="center" wrapText="1"/>
    </xf>
    <xf numFmtId="3" fontId="7" fillId="4" borderId="23" xfId="0" applyNumberFormat="1" applyFont="1" applyFill="1" applyBorder="1" applyAlignment="1">
      <alignment horizontal="right" vertical="center" wrapText="1"/>
    </xf>
    <xf numFmtId="3" fontId="0" fillId="4" borderId="23" xfId="0" applyNumberFormat="1" applyFont="1" applyFill="1" applyBorder="1" applyAlignment="1">
      <alignment horizontal="right" vertical="center" wrapText="1"/>
    </xf>
    <xf numFmtId="3" fontId="7" fillId="4" borderId="23" xfId="0" applyNumberFormat="1" applyFont="1" applyFill="1" applyBorder="1" applyAlignment="1">
      <alignment horizontal="left" vertical="center"/>
    </xf>
    <xf numFmtId="10" fontId="0" fillId="4" borderId="23" xfId="0" applyNumberFormat="1" applyFont="1" applyFill="1" applyBorder="1" applyAlignment="1">
      <alignment horizontal="center" vertical="center" wrapText="1"/>
    </xf>
    <xf numFmtId="49" fontId="0" fillId="4" borderId="23" xfId="0" applyNumberFormat="1" applyFont="1" applyFill="1" applyBorder="1" applyAlignment="1">
      <alignment horizontal="center" vertical="center"/>
    </xf>
    <xf numFmtId="14" fontId="6" fillId="4" borderId="2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showGridLines="0" tabSelected="1" zoomScale="82" zoomScaleNormal="82" workbookViewId="0" topLeftCell="D1">
      <pane ySplit="4" topLeftCell="BM5" activePane="bottomLeft" state="frozen"/>
      <selection pane="topLeft" activeCell="D1" sqref="D1"/>
      <selection pane="bottomLeft" activeCell="AG5" sqref="AG5"/>
    </sheetView>
  </sheetViews>
  <sheetFormatPr defaultColWidth="8.796875" defaultRowHeight="15"/>
  <cols>
    <col min="1" max="1" width="6.19921875" style="1" customWidth="1"/>
    <col min="2" max="2" width="17" style="2" customWidth="1"/>
    <col min="3" max="3" width="17.19921875" style="3" customWidth="1"/>
    <col min="4" max="4" width="10.3984375" style="4" customWidth="1"/>
    <col min="5" max="5" width="27.3984375" style="3" customWidth="1"/>
    <col min="6" max="6" width="24.09765625" style="1" customWidth="1"/>
    <col min="7" max="7" width="0" style="5" hidden="1" customWidth="1"/>
    <col min="8" max="8" width="13.09765625" style="5" customWidth="1"/>
    <col min="9" max="9" width="11.8984375" style="5" customWidth="1"/>
    <col min="10" max="27" width="0" style="5" hidden="1" customWidth="1"/>
    <col min="28" max="28" width="12.19921875" style="5" customWidth="1"/>
    <col min="29" max="29" width="12.5" style="1" customWidth="1"/>
    <col min="30" max="30" width="15.09765625" style="1" customWidth="1"/>
    <col min="31" max="31" width="13.69921875" style="1" customWidth="1"/>
    <col min="32" max="32" width="14.19921875" style="1" customWidth="1"/>
    <col min="33" max="33" width="10.3984375" style="1" customWidth="1"/>
    <col min="34" max="34" width="16.19921875" style="1" customWidth="1"/>
    <col min="35" max="16384" width="9" style="1" customWidth="1"/>
  </cols>
  <sheetData>
    <row r="1" spans="1:33" ht="19.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3:33" ht="15.75">
      <c r="C3" s="7"/>
      <c r="D3" s="8"/>
      <c r="E3" s="7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9"/>
      <c r="AD3" s="9"/>
      <c r="AE3" s="9"/>
      <c r="AF3" s="9"/>
      <c r="AG3" s="11" t="s">
        <v>1</v>
      </c>
    </row>
    <row r="4" spans="1:33" s="20" customFormat="1" ht="91.5" customHeight="1">
      <c r="A4" s="12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5" t="s">
        <v>11</v>
      </c>
      <c r="K4" s="16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6" t="s">
        <v>17</v>
      </c>
      <c r="Q4" s="17" t="s">
        <v>18</v>
      </c>
      <c r="R4" s="17" t="s">
        <v>19</v>
      </c>
      <c r="S4" s="17" t="s">
        <v>20</v>
      </c>
      <c r="T4" s="16" t="s">
        <v>21</v>
      </c>
      <c r="U4" s="17" t="s">
        <v>22</v>
      </c>
      <c r="V4" s="17" t="s">
        <v>23</v>
      </c>
      <c r="W4" s="16" t="s">
        <v>24</v>
      </c>
      <c r="X4" s="16" t="s">
        <v>25</v>
      </c>
      <c r="Y4" s="16" t="s">
        <v>26</v>
      </c>
      <c r="Z4" s="16" t="s">
        <v>27</v>
      </c>
      <c r="AA4" s="16" t="s">
        <v>28</v>
      </c>
      <c r="AB4" s="14" t="s">
        <v>29</v>
      </c>
      <c r="AC4" s="14" t="s">
        <v>30</v>
      </c>
      <c r="AD4" s="14" t="s">
        <v>31</v>
      </c>
      <c r="AE4" s="18" t="s">
        <v>32</v>
      </c>
      <c r="AF4" s="18" t="s">
        <v>33</v>
      </c>
      <c r="AG4" s="19" t="s">
        <v>34</v>
      </c>
    </row>
    <row r="5" spans="1:42" s="3" customFormat="1" ht="87" customHeight="1">
      <c r="A5" s="21" t="s">
        <v>35</v>
      </c>
      <c r="B5" s="22" t="s">
        <v>36</v>
      </c>
      <c r="C5" s="23" t="s">
        <v>37</v>
      </c>
      <c r="D5" s="22" t="s">
        <v>38</v>
      </c>
      <c r="E5" s="23" t="s">
        <v>39</v>
      </c>
      <c r="F5" s="23" t="s">
        <v>40</v>
      </c>
      <c r="G5" s="24" t="s">
        <v>41</v>
      </c>
      <c r="H5" s="25">
        <v>4000000</v>
      </c>
      <c r="I5" s="25">
        <v>3000000</v>
      </c>
      <c r="J5" s="26">
        <f aca="true" t="shared" si="0" ref="J5:J23">SUM(K5:AA5)</f>
        <v>0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6">
        <v>1700000</v>
      </c>
      <c r="AC5" s="27">
        <f>AB5*0.75</f>
        <v>1275000</v>
      </c>
      <c r="AD5" s="28">
        <f>SUM(I5/H5)</f>
        <v>0.75</v>
      </c>
      <c r="AE5" s="29" t="s">
        <v>42</v>
      </c>
      <c r="AF5" s="29" t="s">
        <v>43</v>
      </c>
      <c r="AG5" s="30" t="s">
        <v>44</v>
      </c>
      <c r="AH5" s="31"/>
      <c r="AI5" s="31"/>
      <c r="AJ5" s="31"/>
      <c r="AK5" s="31"/>
      <c r="AL5" s="31"/>
      <c r="AM5" s="31"/>
      <c r="AN5" s="31"/>
      <c r="AO5" s="31"/>
      <c r="AP5" s="31"/>
    </row>
    <row r="6" spans="1:42" s="3" customFormat="1" ht="47.25" customHeight="1">
      <c r="A6" s="21" t="s">
        <v>45</v>
      </c>
      <c r="B6" s="22" t="s">
        <v>46</v>
      </c>
      <c r="C6" s="23" t="s">
        <v>47</v>
      </c>
      <c r="D6" s="22" t="s">
        <v>48</v>
      </c>
      <c r="E6" s="23" t="s">
        <v>49</v>
      </c>
      <c r="F6" s="23" t="s">
        <v>50</v>
      </c>
      <c r="G6" s="24" t="s">
        <v>51</v>
      </c>
      <c r="H6" s="25">
        <v>2030000</v>
      </c>
      <c r="I6" s="25">
        <v>1522500</v>
      </c>
      <c r="J6" s="26">
        <f t="shared" si="0"/>
        <v>2030000</v>
      </c>
      <c r="K6" s="25">
        <v>0</v>
      </c>
      <c r="L6" s="25">
        <v>0</v>
      </c>
      <c r="M6" s="25">
        <v>0</v>
      </c>
      <c r="N6" s="25">
        <v>0</v>
      </c>
      <c r="O6" s="25">
        <v>690000</v>
      </c>
      <c r="P6" s="25">
        <v>60000</v>
      </c>
      <c r="Q6" s="25">
        <v>0</v>
      </c>
      <c r="R6" s="25">
        <v>0</v>
      </c>
      <c r="S6" s="25">
        <v>1035000</v>
      </c>
      <c r="T6" s="25">
        <v>130000</v>
      </c>
      <c r="U6" s="25">
        <v>0</v>
      </c>
      <c r="V6" s="25">
        <v>0</v>
      </c>
      <c r="W6" s="25">
        <v>0</v>
      </c>
      <c r="X6" s="25">
        <v>0</v>
      </c>
      <c r="Y6" s="25">
        <v>75000</v>
      </c>
      <c r="Z6" s="25">
        <v>40000</v>
      </c>
      <c r="AA6" s="25">
        <v>0</v>
      </c>
      <c r="AB6" s="26">
        <f aca="true" t="shared" si="1" ref="AB6:AB38">SUM(L6:O6,Q6,R6,S6,U6,V6)</f>
        <v>1725000</v>
      </c>
      <c r="AC6" s="27">
        <f>AB6*0.75</f>
        <v>1293750</v>
      </c>
      <c r="AD6" s="28">
        <f>SUM(I6/H6)</f>
        <v>0.75</v>
      </c>
      <c r="AE6" s="29" t="s">
        <v>52</v>
      </c>
      <c r="AF6" s="29" t="s">
        <v>53</v>
      </c>
      <c r="AG6" s="30" t="s">
        <v>54</v>
      </c>
      <c r="AH6" s="31"/>
      <c r="AI6" s="31"/>
      <c r="AJ6" s="31"/>
      <c r="AK6" s="31"/>
      <c r="AL6" s="31"/>
      <c r="AM6" s="31"/>
      <c r="AN6" s="31"/>
      <c r="AO6" s="31"/>
      <c r="AP6" s="31"/>
    </row>
    <row r="7" spans="1:42" s="3" customFormat="1" ht="47.25" customHeight="1">
      <c r="A7" s="21" t="s">
        <v>55</v>
      </c>
      <c r="B7" s="32" t="s">
        <v>56</v>
      </c>
      <c r="C7" s="33" t="s">
        <v>57</v>
      </c>
      <c r="D7" s="32" t="s">
        <v>48</v>
      </c>
      <c r="E7" s="33" t="s">
        <v>58</v>
      </c>
      <c r="F7" s="33" t="s">
        <v>59</v>
      </c>
      <c r="G7" s="34" t="s">
        <v>60</v>
      </c>
      <c r="H7" s="35">
        <v>500000</v>
      </c>
      <c r="I7" s="35">
        <v>375000</v>
      </c>
      <c r="J7" s="26">
        <f t="shared" si="0"/>
        <v>500000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500000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26">
        <f t="shared" si="1"/>
        <v>500000</v>
      </c>
      <c r="AC7" s="27">
        <f>AB7*0.75</f>
        <v>375000</v>
      </c>
      <c r="AD7" s="28">
        <f>SUM(I7/H7)</f>
        <v>0.75</v>
      </c>
      <c r="AE7" s="36" t="s">
        <v>61</v>
      </c>
      <c r="AF7" s="36" t="s">
        <v>62</v>
      </c>
      <c r="AG7" s="37" t="s">
        <v>63</v>
      </c>
      <c r="AH7" s="31"/>
      <c r="AI7" s="31"/>
      <c r="AJ7" s="31"/>
      <c r="AK7" s="31"/>
      <c r="AL7" s="31"/>
      <c r="AM7" s="31"/>
      <c r="AN7" s="31"/>
      <c r="AO7" s="31"/>
      <c r="AP7" s="31"/>
    </row>
    <row r="8" spans="1:42" s="3" customFormat="1" ht="47.25" customHeight="1">
      <c r="A8" s="21" t="s">
        <v>64</v>
      </c>
      <c r="B8" s="38" t="s">
        <v>65</v>
      </c>
      <c r="C8" s="24" t="s">
        <v>66</v>
      </c>
      <c r="D8" s="38" t="s">
        <v>48</v>
      </c>
      <c r="E8" s="24" t="s">
        <v>67</v>
      </c>
      <c r="F8" s="24" t="s">
        <v>68</v>
      </c>
      <c r="G8" s="39" t="s">
        <v>69</v>
      </c>
      <c r="H8" s="40">
        <v>250000</v>
      </c>
      <c r="I8" s="40">
        <v>175000</v>
      </c>
      <c r="J8" s="41">
        <f t="shared" si="0"/>
        <v>250000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250000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1">
        <f t="shared" si="1"/>
        <v>250000</v>
      </c>
      <c r="AC8" s="42">
        <v>175000</v>
      </c>
      <c r="AD8" s="28">
        <f>SUM(I8/H8)</f>
        <v>0.7</v>
      </c>
      <c r="AE8" s="36" t="s">
        <v>42</v>
      </c>
      <c r="AF8" s="36" t="s">
        <v>70</v>
      </c>
      <c r="AG8" s="43" t="s">
        <v>71</v>
      </c>
      <c r="AH8" s="31"/>
      <c r="AI8" s="31"/>
      <c r="AJ8" s="31"/>
      <c r="AK8" s="31"/>
      <c r="AL8" s="31"/>
      <c r="AM8" s="31"/>
      <c r="AN8" s="31"/>
      <c r="AO8" s="31"/>
      <c r="AP8" s="31"/>
    </row>
    <row r="9" spans="1:42" s="3" customFormat="1" ht="47.25" customHeight="1">
      <c r="A9" s="21" t="s">
        <v>72</v>
      </c>
      <c r="B9" s="22" t="s">
        <v>73</v>
      </c>
      <c r="C9" s="23" t="s">
        <v>74</v>
      </c>
      <c r="D9" s="22" t="s">
        <v>48</v>
      </c>
      <c r="E9" s="23" t="s">
        <v>75</v>
      </c>
      <c r="F9" s="23" t="s">
        <v>76</v>
      </c>
      <c r="G9" s="23" t="s">
        <v>77</v>
      </c>
      <c r="H9" s="25">
        <v>550000</v>
      </c>
      <c r="I9" s="25">
        <v>412500</v>
      </c>
      <c r="J9" s="26">
        <f t="shared" si="0"/>
        <v>550000</v>
      </c>
      <c r="K9" s="25">
        <v>0</v>
      </c>
      <c r="L9" s="25">
        <v>0</v>
      </c>
      <c r="M9" s="25">
        <v>0</v>
      </c>
      <c r="N9" s="25">
        <v>0</v>
      </c>
      <c r="O9" s="25">
        <v>550000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6">
        <f t="shared" si="1"/>
        <v>550000</v>
      </c>
      <c r="AC9" s="27">
        <f>AB9*0.75</f>
        <v>412500</v>
      </c>
      <c r="AD9" s="44">
        <v>0.75</v>
      </c>
      <c r="AE9" s="29" t="s">
        <v>42</v>
      </c>
      <c r="AF9" s="29" t="s">
        <v>70</v>
      </c>
      <c r="AG9" s="30" t="s">
        <v>71</v>
      </c>
      <c r="AH9" s="31"/>
      <c r="AI9" s="31"/>
      <c r="AJ9" s="31"/>
      <c r="AK9" s="31"/>
      <c r="AL9" s="31"/>
      <c r="AM9" s="31"/>
      <c r="AN9" s="31"/>
      <c r="AO9" s="31"/>
      <c r="AP9" s="31"/>
    </row>
    <row r="10" spans="1:42" s="3" customFormat="1" ht="47.25" customHeight="1">
      <c r="A10" s="21" t="s">
        <v>78</v>
      </c>
      <c r="B10" s="22" t="s">
        <v>79</v>
      </c>
      <c r="C10" s="23" t="s">
        <v>80</v>
      </c>
      <c r="D10" s="22" t="s">
        <v>48</v>
      </c>
      <c r="E10" s="23" t="s">
        <v>81</v>
      </c>
      <c r="F10" s="23" t="s">
        <v>82</v>
      </c>
      <c r="G10" s="45" t="s">
        <v>60</v>
      </c>
      <c r="H10" s="25">
        <v>296000</v>
      </c>
      <c r="I10" s="25">
        <v>222000</v>
      </c>
      <c r="J10" s="26">
        <f t="shared" si="0"/>
        <v>296000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296000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6">
        <f t="shared" si="1"/>
        <v>296000</v>
      </c>
      <c r="AC10" s="27">
        <f>AB10*0.75</f>
        <v>222000</v>
      </c>
      <c r="AD10" s="28">
        <v>0.75</v>
      </c>
      <c r="AE10" s="29" t="s">
        <v>83</v>
      </c>
      <c r="AF10" s="29" t="s">
        <v>42</v>
      </c>
      <c r="AG10" s="30" t="s">
        <v>84</v>
      </c>
      <c r="AH10" s="31"/>
      <c r="AI10" s="31"/>
      <c r="AJ10" s="31"/>
      <c r="AK10" s="31"/>
      <c r="AL10" s="31"/>
      <c r="AM10" s="31"/>
      <c r="AN10" s="31"/>
      <c r="AO10" s="31"/>
      <c r="AP10" s="31"/>
    </row>
    <row r="11" spans="1:42" s="3" customFormat="1" ht="47.25" customHeight="1">
      <c r="A11" s="21" t="s">
        <v>85</v>
      </c>
      <c r="B11" s="22" t="s">
        <v>86</v>
      </c>
      <c r="C11" s="23" t="s">
        <v>87</v>
      </c>
      <c r="D11" s="22" t="s">
        <v>48</v>
      </c>
      <c r="E11" s="23" t="s">
        <v>88</v>
      </c>
      <c r="F11" s="23" t="s">
        <v>89</v>
      </c>
      <c r="G11" s="45" t="s">
        <v>90</v>
      </c>
      <c r="H11" s="25">
        <v>190952</v>
      </c>
      <c r="I11" s="25">
        <v>143214</v>
      </c>
      <c r="J11" s="26">
        <f t="shared" si="0"/>
        <v>190952</v>
      </c>
      <c r="K11" s="25">
        <v>0</v>
      </c>
      <c r="L11" s="25">
        <v>24990</v>
      </c>
      <c r="M11" s="25">
        <v>0</v>
      </c>
      <c r="N11" s="25">
        <v>0</v>
      </c>
      <c r="O11" s="25">
        <v>63719</v>
      </c>
      <c r="P11" s="25">
        <v>2665</v>
      </c>
      <c r="Q11" s="25">
        <v>0</v>
      </c>
      <c r="R11" s="25">
        <v>0</v>
      </c>
      <c r="S11" s="25">
        <v>97745</v>
      </c>
      <c r="T11" s="25">
        <v>1833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6">
        <f t="shared" si="1"/>
        <v>186454</v>
      </c>
      <c r="AC11" s="27">
        <f>AB11*0.75</f>
        <v>139840.5</v>
      </c>
      <c r="AD11" s="28">
        <f>SUM(I11/H11)</f>
        <v>0.75</v>
      </c>
      <c r="AE11" s="29" t="s">
        <v>42</v>
      </c>
      <c r="AF11" s="29" t="s">
        <v>91</v>
      </c>
      <c r="AG11" s="30" t="s">
        <v>92</v>
      </c>
      <c r="AH11" s="31"/>
      <c r="AI11" s="31"/>
      <c r="AJ11" s="31"/>
      <c r="AK11" s="31"/>
      <c r="AL11" s="31"/>
      <c r="AM11" s="31"/>
      <c r="AN11" s="31"/>
      <c r="AO11" s="31"/>
      <c r="AP11" s="31"/>
    </row>
    <row r="12" spans="1:42" s="3" customFormat="1" ht="47.25" customHeight="1">
      <c r="A12" s="21" t="s">
        <v>93</v>
      </c>
      <c r="B12" s="22" t="s">
        <v>94</v>
      </c>
      <c r="C12" s="23" t="s">
        <v>95</v>
      </c>
      <c r="D12" s="22" t="s">
        <v>48</v>
      </c>
      <c r="E12" s="23" t="s">
        <v>96</v>
      </c>
      <c r="F12" s="23" t="s">
        <v>97</v>
      </c>
      <c r="G12" s="45" t="s">
        <v>98</v>
      </c>
      <c r="H12" s="25">
        <v>1763931</v>
      </c>
      <c r="I12" s="25">
        <v>1322948</v>
      </c>
      <c r="J12" s="26">
        <f t="shared" si="0"/>
        <v>1763931</v>
      </c>
      <c r="K12" s="25">
        <v>0</v>
      </c>
      <c r="L12" s="25">
        <v>226093</v>
      </c>
      <c r="M12" s="25">
        <v>46410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1044618</v>
      </c>
      <c r="T12" s="25">
        <v>250400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196410</v>
      </c>
      <c r="AB12" s="26">
        <f t="shared" si="1"/>
        <v>1317121</v>
      </c>
      <c r="AC12" s="27">
        <f>AB12*0.75</f>
        <v>987840.75</v>
      </c>
      <c r="AD12" s="28">
        <f>SUM(I12/H12)</f>
        <v>0.7499998582711002</v>
      </c>
      <c r="AE12" s="29" t="s">
        <v>83</v>
      </c>
      <c r="AF12" s="29" t="s">
        <v>42</v>
      </c>
      <c r="AG12" s="30" t="s">
        <v>84</v>
      </c>
      <c r="AH12" s="31"/>
      <c r="AI12" s="31"/>
      <c r="AJ12" s="31"/>
      <c r="AK12" s="31"/>
      <c r="AL12" s="31"/>
      <c r="AM12" s="31"/>
      <c r="AN12" s="31"/>
      <c r="AO12" s="31"/>
      <c r="AP12" s="31"/>
    </row>
    <row r="13" spans="1:42" s="3" customFormat="1" ht="47.25" customHeight="1">
      <c r="A13" s="21" t="s">
        <v>99</v>
      </c>
      <c r="B13" s="22" t="s">
        <v>100</v>
      </c>
      <c r="C13" s="23" t="s">
        <v>101</v>
      </c>
      <c r="D13" s="22" t="s">
        <v>48</v>
      </c>
      <c r="E13" s="23" t="s">
        <v>102</v>
      </c>
      <c r="F13" s="23" t="s">
        <v>103</v>
      </c>
      <c r="G13" s="45" t="s">
        <v>77</v>
      </c>
      <c r="H13" s="25">
        <v>222000</v>
      </c>
      <c r="I13" s="25">
        <v>166000</v>
      </c>
      <c r="J13" s="26">
        <f t="shared" si="0"/>
        <v>222000</v>
      </c>
      <c r="K13" s="25">
        <v>0</v>
      </c>
      <c r="L13" s="25">
        <v>0</v>
      </c>
      <c r="M13" s="25">
        <v>0</v>
      </c>
      <c r="N13" s="25">
        <v>0</v>
      </c>
      <c r="O13" s="25">
        <v>222000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6">
        <f t="shared" si="1"/>
        <v>222000</v>
      </c>
      <c r="AC13" s="27">
        <v>166000</v>
      </c>
      <c r="AD13" s="28">
        <f>SUM(I13/H13)</f>
        <v>0.7477477477477478</v>
      </c>
      <c r="AE13" s="29" t="s">
        <v>62</v>
      </c>
      <c r="AF13" s="29" t="s">
        <v>70</v>
      </c>
      <c r="AG13" s="30" t="s">
        <v>104</v>
      </c>
      <c r="AH13" s="31"/>
      <c r="AI13" s="31"/>
      <c r="AJ13" s="31"/>
      <c r="AK13" s="31"/>
      <c r="AL13" s="31"/>
      <c r="AM13" s="31"/>
      <c r="AN13" s="31"/>
      <c r="AO13" s="31"/>
      <c r="AP13" s="31"/>
    </row>
    <row r="14" spans="1:42" s="3" customFormat="1" ht="47.25" customHeight="1">
      <c r="A14" s="21" t="s">
        <v>105</v>
      </c>
      <c r="B14" s="22" t="s">
        <v>106</v>
      </c>
      <c r="C14" s="23" t="s">
        <v>107</v>
      </c>
      <c r="D14" s="22" t="s">
        <v>48</v>
      </c>
      <c r="E14" s="23" t="s">
        <v>108</v>
      </c>
      <c r="F14" s="23" t="s">
        <v>109</v>
      </c>
      <c r="G14" s="45" t="s">
        <v>110</v>
      </c>
      <c r="H14" s="25">
        <v>220000</v>
      </c>
      <c r="I14" s="25">
        <v>165000</v>
      </c>
      <c r="J14" s="26">
        <f t="shared" si="0"/>
        <v>220000</v>
      </c>
      <c r="K14" s="25">
        <v>15000</v>
      </c>
      <c r="L14" s="25">
        <v>0</v>
      </c>
      <c r="M14" s="25">
        <v>0</v>
      </c>
      <c r="N14" s="25">
        <v>0</v>
      </c>
      <c r="O14" s="25">
        <v>40000</v>
      </c>
      <c r="P14" s="25">
        <v>0</v>
      </c>
      <c r="Q14" s="25">
        <v>0</v>
      </c>
      <c r="R14" s="25">
        <v>0</v>
      </c>
      <c r="S14" s="25">
        <v>165000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6">
        <f t="shared" si="1"/>
        <v>205000</v>
      </c>
      <c r="AC14" s="27">
        <f aca="true" t="shared" si="2" ref="AC14:AC23">AB14*0.75</f>
        <v>153750</v>
      </c>
      <c r="AD14" s="28">
        <v>0.75</v>
      </c>
      <c r="AE14" s="29" t="s">
        <v>111</v>
      </c>
      <c r="AF14" s="29" t="s">
        <v>112</v>
      </c>
      <c r="AG14" s="30" t="s">
        <v>113</v>
      </c>
      <c r="AH14" s="31"/>
      <c r="AI14" s="31"/>
      <c r="AJ14" s="31"/>
      <c r="AK14" s="31"/>
      <c r="AL14" s="31"/>
      <c r="AM14" s="31"/>
      <c r="AN14" s="31"/>
      <c r="AO14" s="31"/>
      <c r="AP14" s="31"/>
    </row>
    <row r="15" spans="1:42" s="3" customFormat="1" ht="47.25" customHeight="1">
      <c r="A15" s="21" t="s">
        <v>114</v>
      </c>
      <c r="B15" s="22" t="s">
        <v>115</v>
      </c>
      <c r="C15" s="23" t="s">
        <v>116</v>
      </c>
      <c r="D15" s="22" t="s">
        <v>48</v>
      </c>
      <c r="E15" s="23" t="s">
        <v>117</v>
      </c>
      <c r="F15" s="23" t="s">
        <v>118</v>
      </c>
      <c r="G15" s="45" t="s">
        <v>119</v>
      </c>
      <c r="H15" s="25">
        <v>168266</v>
      </c>
      <c r="I15" s="25">
        <v>126200</v>
      </c>
      <c r="J15" s="26">
        <f t="shared" si="0"/>
        <v>168266</v>
      </c>
      <c r="K15" s="25">
        <v>0</v>
      </c>
      <c r="L15" s="25">
        <v>41174</v>
      </c>
      <c r="M15" s="25">
        <v>17850</v>
      </c>
      <c r="N15" s="25">
        <v>0</v>
      </c>
      <c r="O15" s="25">
        <v>38199</v>
      </c>
      <c r="P15" s="25">
        <v>0</v>
      </c>
      <c r="Q15" s="25">
        <v>0</v>
      </c>
      <c r="R15" s="25">
        <v>0</v>
      </c>
      <c r="S15" s="25">
        <v>71043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6">
        <f t="shared" si="1"/>
        <v>168266</v>
      </c>
      <c r="AC15" s="27">
        <f t="shared" si="2"/>
        <v>126199.5</v>
      </c>
      <c r="AD15" s="28">
        <v>0.75</v>
      </c>
      <c r="AE15" s="29" t="s">
        <v>62</v>
      </c>
      <c r="AF15" s="29" t="s">
        <v>53</v>
      </c>
      <c r="AG15" s="30" t="s">
        <v>120</v>
      </c>
      <c r="AH15" s="31"/>
      <c r="AI15" s="31"/>
      <c r="AJ15" s="31"/>
      <c r="AK15" s="31"/>
      <c r="AL15" s="31"/>
      <c r="AM15" s="31"/>
      <c r="AN15" s="31"/>
      <c r="AO15" s="31"/>
      <c r="AP15" s="31"/>
    </row>
    <row r="16" spans="1:42" s="3" customFormat="1" ht="47.25" customHeight="1">
      <c r="A16" s="21" t="s">
        <v>121</v>
      </c>
      <c r="B16" s="22" t="s">
        <v>122</v>
      </c>
      <c r="C16" s="23" t="s">
        <v>123</v>
      </c>
      <c r="D16" s="22" t="s">
        <v>48</v>
      </c>
      <c r="E16" s="23" t="s">
        <v>124</v>
      </c>
      <c r="F16" s="23" t="s">
        <v>125</v>
      </c>
      <c r="G16" s="45" t="s">
        <v>60</v>
      </c>
      <c r="H16" s="25">
        <v>107100</v>
      </c>
      <c r="I16" s="25">
        <v>80325</v>
      </c>
      <c r="J16" s="26">
        <f t="shared" si="0"/>
        <v>107100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107100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6">
        <f t="shared" si="1"/>
        <v>107100</v>
      </c>
      <c r="AC16" s="27">
        <f t="shared" si="2"/>
        <v>80325</v>
      </c>
      <c r="AD16" s="28">
        <v>0.75</v>
      </c>
      <c r="AE16" s="29" t="s">
        <v>126</v>
      </c>
      <c r="AF16" s="29" t="s">
        <v>127</v>
      </c>
      <c r="AG16" s="30" t="s">
        <v>128</v>
      </c>
      <c r="AH16" s="31"/>
      <c r="AI16" s="31"/>
      <c r="AJ16" s="31"/>
      <c r="AK16" s="31"/>
      <c r="AL16" s="31"/>
      <c r="AM16" s="31"/>
      <c r="AN16" s="31"/>
      <c r="AO16" s="31"/>
      <c r="AP16" s="31"/>
    </row>
    <row r="17" spans="1:42" s="3" customFormat="1" ht="47.25" customHeight="1">
      <c r="A17" s="21" t="s">
        <v>129</v>
      </c>
      <c r="B17" s="22" t="s">
        <v>130</v>
      </c>
      <c r="C17" s="23" t="s">
        <v>131</v>
      </c>
      <c r="D17" s="22" t="s">
        <v>48</v>
      </c>
      <c r="E17" s="23" t="s">
        <v>132</v>
      </c>
      <c r="F17" s="23" t="s">
        <v>133</v>
      </c>
      <c r="G17" s="45" t="s">
        <v>134</v>
      </c>
      <c r="H17" s="25">
        <v>240000</v>
      </c>
      <c r="I17" s="25">
        <v>180000</v>
      </c>
      <c r="J17" s="26">
        <f t="shared" si="0"/>
        <v>240000</v>
      </c>
      <c r="K17" s="25">
        <v>0</v>
      </c>
      <c r="L17" s="25">
        <v>40000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200000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6">
        <f t="shared" si="1"/>
        <v>240000</v>
      </c>
      <c r="AC17" s="27">
        <f t="shared" si="2"/>
        <v>180000</v>
      </c>
      <c r="AD17" s="28">
        <v>0.75</v>
      </c>
      <c r="AE17" s="29" t="s">
        <v>62</v>
      </c>
      <c r="AF17" s="29" t="s">
        <v>70</v>
      </c>
      <c r="AG17" s="30" t="s">
        <v>104</v>
      </c>
      <c r="AH17" s="31"/>
      <c r="AI17" s="31"/>
      <c r="AJ17" s="31"/>
      <c r="AK17" s="31"/>
      <c r="AL17" s="31"/>
      <c r="AM17" s="31"/>
      <c r="AN17" s="31"/>
      <c r="AO17" s="31"/>
      <c r="AP17" s="31"/>
    </row>
    <row r="18" spans="1:42" s="3" customFormat="1" ht="47.25" customHeight="1">
      <c r="A18" s="21" t="s">
        <v>135</v>
      </c>
      <c r="B18" s="22" t="s">
        <v>115</v>
      </c>
      <c r="C18" s="23" t="s">
        <v>116</v>
      </c>
      <c r="D18" s="22" t="s">
        <v>48</v>
      </c>
      <c r="E18" s="23" t="s">
        <v>136</v>
      </c>
      <c r="F18" s="23" t="s">
        <v>137</v>
      </c>
      <c r="G18" s="45" t="s">
        <v>138</v>
      </c>
      <c r="H18" s="25">
        <v>200000</v>
      </c>
      <c r="I18" s="25">
        <v>150000</v>
      </c>
      <c r="J18" s="26">
        <f t="shared" si="0"/>
        <v>200000</v>
      </c>
      <c r="K18" s="25">
        <v>0</v>
      </c>
      <c r="L18" s="25">
        <v>49000</v>
      </c>
      <c r="M18" s="25">
        <v>22000</v>
      </c>
      <c r="N18" s="25">
        <v>0</v>
      </c>
      <c r="O18" s="25">
        <v>44000</v>
      </c>
      <c r="P18" s="25">
        <v>0</v>
      </c>
      <c r="Q18" s="25">
        <v>0</v>
      </c>
      <c r="R18" s="25">
        <v>0</v>
      </c>
      <c r="S18" s="25">
        <v>85000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6">
        <f t="shared" si="1"/>
        <v>200000</v>
      </c>
      <c r="AC18" s="27">
        <f t="shared" si="2"/>
        <v>150000</v>
      </c>
      <c r="AD18" s="28">
        <v>0.75</v>
      </c>
      <c r="AE18" s="29" t="s">
        <v>62</v>
      </c>
      <c r="AF18" s="29" t="s">
        <v>139</v>
      </c>
      <c r="AG18" s="30" t="s">
        <v>140</v>
      </c>
      <c r="AH18" s="31"/>
      <c r="AI18" s="31"/>
      <c r="AJ18" s="31"/>
      <c r="AK18" s="31"/>
      <c r="AL18" s="31"/>
      <c r="AM18" s="31"/>
      <c r="AN18" s="31"/>
      <c r="AO18" s="31"/>
      <c r="AP18" s="31"/>
    </row>
    <row r="19" spans="1:42" s="3" customFormat="1" ht="47.25" customHeight="1">
      <c r="A19" s="21" t="s">
        <v>141</v>
      </c>
      <c r="B19" s="22" t="s">
        <v>142</v>
      </c>
      <c r="C19" s="23" t="s">
        <v>143</v>
      </c>
      <c r="D19" s="22" t="s">
        <v>48</v>
      </c>
      <c r="E19" s="23" t="s">
        <v>144</v>
      </c>
      <c r="F19" s="23" t="s">
        <v>145</v>
      </c>
      <c r="G19" s="45" t="s">
        <v>146</v>
      </c>
      <c r="H19" s="25">
        <v>297500</v>
      </c>
      <c r="I19" s="25">
        <v>223125</v>
      </c>
      <c r="J19" s="26">
        <f t="shared" si="0"/>
        <v>297500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154700</v>
      </c>
      <c r="T19" s="25">
        <v>0</v>
      </c>
      <c r="U19" s="25">
        <v>0</v>
      </c>
      <c r="V19" s="25">
        <v>0</v>
      </c>
      <c r="W19" s="25">
        <v>142800</v>
      </c>
      <c r="X19" s="25">
        <v>0</v>
      </c>
      <c r="Y19" s="25">
        <v>0</v>
      </c>
      <c r="Z19" s="25">
        <v>0</v>
      </c>
      <c r="AA19" s="25">
        <v>0</v>
      </c>
      <c r="AB19" s="26">
        <f t="shared" si="1"/>
        <v>154700</v>
      </c>
      <c r="AC19" s="27">
        <f t="shared" si="2"/>
        <v>116025</v>
      </c>
      <c r="AD19" s="28">
        <f>SUM(I19/H19)</f>
        <v>0.75</v>
      </c>
      <c r="AE19" s="29" t="s">
        <v>127</v>
      </c>
      <c r="AF19" s="29" t="s">
        <v>139</v>
      </c>
      <c r="AG19" s="30" t="s">
        <v>147</v>
      </c>
      <c r="AH19" s="31"/>
      <c r="AI19" s="31"/>
      <c r="AJ19" s="31"/>
      <c r="AK19" s="31"/>
      <c r="AL19" s="31"/>
      <c r="AM19" s="31"/>
      <c r="AN19" s="31"/>
      <c r="AO19" s="31"/>
      <c r="AP19" s="31"/>
    </row>
    <row r="20" spans="1:42" s="3" customFormat="1" ht="47.25" customHeight="1">
      <c r="A20" s="21" t="s">
        <v>148</v>
      </c>
      <c r="B20" s="22" t="s">
        <v>149</v>
      </c>
      <c r="C20" s="23" t="s">
        <v>150</v>
      </c>
      <c r="D20" s="22" t="s">
        <v>48</v>
      </c>
      <c r="E20" s="46" t="s">
        <v>151</v>
      </c>
      <c r="F20" s="46" t="s">
        <v>152</v>
      </c>
      <c r="G20" s="47" t="s">
        <v>153</v>
      </c>
      <c r="H20" s="48">
        <v>408170</v>
      </c>
      <c r="I20" s="48">
        <v>306127</v>
      </c>
      <c r="J20" s="26">
        <f t="shared" si="0"/>
        <v>408170</v>
      </c>
      <c r="K20" s="48">
        <v>0</v>
      </c>
      <c r="L20" s="48">
        <v>0</v>
      </c>
      <c r="M20" s="48">
        <v>0</v>
      </c>
      <c r="N20" s="48"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408170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26">
        <f t="shared" si="1"/>
        <v>408170</v>
      </c>
      <c r="AC20" s="27">
        <f t="shared" si="2"/>
        <v>306127.5</v>
      </c>
      <c r="AD20" s="28">
        <v>0.75</v>
      </c>
      <c r="AE20" s="29" t="s">
        <v>42</v>
      </c>
      <c r="AF20" s="29" t="s">
        <v>154</v>
      </c>
      <c r="AG20" s="30" t="s">
        <v>155</v>
      </c>
      <c r="AH20" s="31"/>
      <c r="AI20" s="31"/>
      <c r="AJ20" s="31"/>
      <c r="AK20" s="31"/>
      <c r="AL20" s="31"/>
      <c r="AM20" s="31"/>
      <c r="AN20" s="31"/>
      <c r="AO20" s="31"/>
      <c r="AP20" s="31"/>
    </row>
    <row r="21" spans="1:42" s="3" customFormat="1" ht="47.25" customHeight="1">
      <c r="A21" s="21" t="s">
        <v>156</v>
      </c>
      <c r="B21" s="22" t="s">
        <v>157</v>
      </c>
      <c r="C21" s="23" t="s">
        <v>158</v>
      </c>
      <c r="D21" s="22" t="s">
        <v>48</v>
      </c>
      <c r="E21" s="23" t="s">
        <v>159</v>
      </c>
      <c r="F21" s="23" t="s">
        <v>160</v>
      </c>
      <c r="G21" s="45" t="s">
        <v>161</v>
      </c>
      <c r="H21" s="25">
        <v>6700000</v>
      </c>
      <c r="I21" s="25">
        <v>5000000</v>
      </c>
      <c r="J21" s="26">
        <f t="shared" si="0"/>
        <v>6700000</v>
      </c>
      <c r="K21" s="25">
        <v>0</v>
      </c>
      <c r="L21" s="25">
        <v>350000</v>
      </c>
      <c r="M21" s="25">
        <v>900000</v>
      </c>
      <c r="N21" s="25">
        <v>0</v>
      </c>
      <c r="O21" s="25">
        <v>1589000</v>
      </c>
      <c r="P21" s="25">
        <v>301000</v>
      </c>
      <c r="Q21" s="25">
        <v>0</v>
      </c>
      <c r="R21" s="25"/>
      <c r="S21" s="25">
        <v>2470000</v>
      </c>
      <c r="T21" s="25">
        <v>539000</v>
      </c>
      <c r="U21" s="25">
        <v>0</v>
      </c>
      <c r="V21" s="25">
        <v>0</v>
      </c>
      <c r="W21" s="25">
        <v>400000</v>
      </c>
      <c r="X21" s="25">
        <v>0</v>
      </c>
      <c r="Y21" s="25">
        <v>0</v>
      </c>
      <c r="Z21" s="25">
        <v>0</v>
      </c>
      <c r="AA21" s="25">
        <v>151000</v>
      </c>
      <c r="AB21" s="26">
        <f t="shared" si="1"/>
        <v>5309000</v>
      </c>
      <c r="AC21" s="27">
        <f t="shared" si="2"/>
        <v>3981750</v>
      </c>
      <c r="AD21" s="28">
        <v>0.75</v>
      </c>
      <c r="AE21" s="29" t="s">
        <v>162</v>
      </c>
      <c r="AF21" s="29" t="s">
        <v>163</v>
      </c>
      <c r="AG21" s="30" t="s">
        <v>164</v>
      </c>
      <c r="AH21" s="31"/>
      <c r="AI21" s="31"/>
      <c r="AJ21" s="31"/>
      <c r="AK21" s="31"/>
      <c r="AL21" s="31"/>
      <c r="AM21" s="31"/>
      <c r="AN21" s="31"/>
      <c r="AO21" s="31"/>
      <c r="AP21" s="31"/>
    </row>
    <row r="22" spans="1:42" s="3" customFormat="1" ht="47.25" customHeight="1">
      <c r="A22" s="21" t="s">
        <v>165</v>
      </c>
      <c r="B22" s="22" t="s">
        <v>106</v>
      </c>
      <c r="C22" s="23" t="s">
        <v>107</v>
      </c>
      <c r="D22" s="22" t="s">
        <v>48</v>
      </c>
      <c r="E22" s="23" t="s">
        <v>108</v>
      </c>
      <c r="F22" s="23" t="s">
        <v>166</v>
      </c>
      <c r="G22" s="24" t="s">
        <v>60</v>
      </c>
      <c r="H22" s="25">
        <v>600000</v>
      </c>
      <c r="I22" s="25">
        <v>450000</v>
      </c>
      <c r="J22" s="26">
        <f t="shared" si="0"/>
        <v>600000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600000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6">
        <f t="shared" si="1"/>
        <v>600000</v>
      </c>
      <c r="AC22" s="27">
        <f t="shared" si="2"/>
        <v>450000</v>
      </c>
      <c r="AD22" s="28">
        <v>0.75</v>
      </c>
      <c r="AE22" s="29" t="s">
        <v>127</v>
      </c>
      <c r="AF22" s="29" t="s">
        <v>167</v>
      </c>
      <c r="AG22" s="30" t="s">
        <v>168</v>
      </c>
      <c r="AH22" s="31"/>
      <c r="AI22" s="31"/>
      <c r="AJ22" s="31"/>
      <c r="AK22" s="31"/>
      <c r="AL22" s="31"/>
      <c r="AM22" s="31"/>
      <c r="AN22" s="31"/>
      <c r="AO22" s="31"/>
      <c r="AP22" s="31"/>
    </row>
    <row r="23" spans="1:42" s="3" customFormat="1" ht="47.25" customHeight="1">
      <c r="A23" s="21" t="s">
        <v>169</v>
      </c>
      <c r="B23" s="22" t="s">
        <v>170</v>
      </c>
      <c r="C23" s="23" t="s">
        <v>171</v>
      </c>
      <c r="D23" s="22" t="s">
        <v>48</v>
      </c>
      <c r="E23" s="23" t="s">
        <v>172</v>
      </c>
      <c r="F23" s="23" t="s">
        <v>173</v>
      </c>
      <c r="G23" s="24" t="s">
        <v>69</v>
      </c>
      <c r="H23" s="25">
        <v>2250000</v>
      </c>
      <c r="I23" s="25">
        <v>1687500</v>
      </c>
      <c r="J23" s="26">
        <f t="shared" si="0"/>
        <v>2250000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2250000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6">
        <f t="shared" si="1"/>
        <v>2250000</v>
      </c>
      <c r="AC23" s="27">
        <f t="shared" si="2"/>
        <v>1687500</v>
      </c>
      <c r="AD23" s="28">
        <f>SUM(I23/H23)</f>
        <v>0.75</v>
      </c>
      <c r="AE23" s="29" t="s">
        <v>174</v>
      </c>
      <c r="AF23" s="29" t="s">
        <v>175</v>
      </c>
      <c r="AG23" s="30" t="s">
        <v>176</v>
      </c>
      <c r="AH23" s="31"/>
      <c r="AI23" s="31"/>
      <c r="AJ23" s="31"/>
      <c r="AK23" s="31"/>
      <c r="AL23" s="31"/>
      <c r="AM23" s="31"/>
      <c r="AN23" s="31"/>
      <c r="AO23" s="31"/>
      <c r="AP23" s="31"/>
    </row>
    <row r="24" spans="1:42" s="3" customFormat="1" ht="47.25" customHeight="1">
      <c r="A24" s="21" t="s">
        <v>177</v>
      </c>
      <c r="B24" s="22" t="s">
        <v>178</v>
      </c>
      <c r="C24" s="23" t="s">
        <v>179</v>
      </c>
      <c r="D24" s="22" t="s">
        <v>48</v>
      </c>
      <c r="E24" s="23" t="s">
        <v>180</v>
      </c>
      <c r="F24" s="23" t="s">
        <v>181</v>
      </c>
      <c r="G24" s="24" t="s">
        <v>182</v>
      </c>
      <c r="H24" s="25">
        <v>1260000</v>
      </c>
      <c r="I24" s="25">
        <v>500000</v>
      </c>
      <c r="J24" s="26">
        <f>SUM(K24:T24)</f>
        <v>1260000</v>
      </c>
      <c r="K24" s="25">
        <v>0</v>
      </c>
      <c r="L24" s="25">
        <v>210000</v>
      </c>
      <c r="M24" s="25">
        <v>0</v>
      </c>
      <c r="N24" s="25">
        <v>0</v>
      </c>
      <c r="O24" s="25">
        <v>400000</v>
      </c>
      <c r="P24" s="25">
        <v>0</v>
      </c>
      <c r="Q24" s="25">
        <v>0</v>
      </c>
      <c r="R24" s="25">
        <v>0</v>
      </c>
      <c r="S24" s="25">
        <v>650000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6">
        <f t="shared" si="1"/>
        <v>1260000</v>
      </c>
      <c r="AC24" s="27">
        <v>500000</v>
      </c>
      <c r="AD24" s="28">
        <f>SUM(I24/H24)</f>
        <v>0.3968253968253968</v>
      </c>
      <c r="AE24" s="29" t="s">
        <v>62</v>
      </c>
      <c r="AF24" s="29" t="s">
        <v>183</v>
      </c>
      <c r="AG24" s="30" t="s">
        <v>184</v>
      </c>
      <c r="AH24" s="31"/>
      <c r="AI24" s="31"/>
      <c r="AJ24" s="31"/>
      <c r="AK24" s="31"/>
      <c r="AL24" s="31"/>
      <c r="AM24" s="31"/>
      <c r="AN24" s="31"/>
      <c r="AO24" s="31"/>
      <c r="AP24" s="31"/>
    </row>
    <row r="25" spans="1:42" s="3" customFormat="1" ht="47.25" customHeight="1">
      <c r="A25" s="21" t="s">
        <v>185</v>
      </c>
      <c r="B25" s="22" t="s">
        <v>186</v>
      </c>
      <c r="C25" s="23" t="s">
        <v>187</v>
      </c>
      <c r="D25" s="22" t="s">
        <v>48</v>
      </c>
      <c r="E25" s="23" t="s">
        <v>188</v>
      </c>
      <c r="F25" s="23" t="s">
        <v>189</v>
      </c>
      <c r="G25" s="24" t="s">
        <v>60</v>
      </c>
      <c r="H25" s="25">
        <v>400000</v>
      </c>
      <c r="I25" s="25">
        <v>300000</v>
      </c>
      <c r="J25" s="26">
        <f aca="true" t="shared" si="3" ref="J25:J36">SUM(K25:AA25)</f>
        <v>400000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400000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6">
        <f t="shared" si="1"/>
        <v>400000</v>
      </c>
      <c r="AC25" s="27">
        <f>AB25*0.75</f>
        <v>300000</v>
      </c>
      <c r="AD25" s="28">
        <v>0.75</v>
      </c>
      <c r="AE25" s="29" t="s">
        <v>111</v>
      </c>
      <c r="AF25" s="29" t="s">
        <v>163</v>
      </c>
      <c r="AG25" s="30" t="s">
        <v>190</v>
      </c>
      <c r="AH25" s="31"/>
      <c r="AI25" s="31"/>
      <c r="AJ25" s="31"/>
      <c r="AK25" s="31"/>
      <c r="AL25" s="31"/>
      <c r="AM25" s="31"/>
      <c r="AN25" s="31"/>
      <c r="AO25" s="31"/>
      <c r="AP25" s="31"/>
    </row>
    <row r="26" spans="1:42" s="3" customFormat="1" ht="47.25" customHeight="1">
      <c r="A26" s="21" t="s">
        <v>191</v>
      </c>
      <c r="B26" s="22" t="s">
        <v>192</v>
      </c>
      <c r="C26" s="23" t="s">
        <v>193</v>
      </c>
      <c r="D26" s="22" t="s">
        <v>48</v>
      </c>
      <c r="E26" s="23" t="s">
        <v>194</v>
      </c>
      <c r="F26" s="23" t="s">
        <v>195</v>
      </c>
      <c r="G26" s="24" t="s">
        <v>196</v>
      </c>
      <c r="H26" s="25">
        <v>523600</v>
      </c>
      <c r="I26" s="25">
        <v>392700</v>
      </c>
      <c r="J26" s="26">
        <f t="shared" si="3"/>
        <v>523600</v>
      </c>
      <c r="K26" s="25">
        <v>0</v>
      </c>
      <c r="L26" s="25">
        <v>0</v>
      </c>
      <c r="M26" s="25">
        <v>0</v>
      </c>
      <c r="N26" s="25">
        <v>0</v>
      </c>
      <c r="O26" s="25">
        <v>142800</v>
      </c>
      <c r="P26" s="25">
        <v>0</v>
      </c>
      <c r="Q26" s="25">
        <v>0</v>
      </c>
      <c r="R26" s="25">
        <v>0</v>
      </c>
      <c r="S26" s="25">
        <v>380800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6">
        <f t="shared" si="1"/>
        <v>523600</v>
      </c>
      <c r="AC26" s="27">
        <f>AB26*0.75</f>
        <v>392700</v>
      </c>
      <c r="AD26" s="28">
        <v>0.75</v>
      </c>
      <c r="AE26" s="29" t="s">
        <v>197</v>
      </c>
      <c r="AF26" s="29" t="s">
        <v>70</v>
      </c>
      <c r="AG26" s="30" t="s">
        <v>198</v>
      </c>
      <c r="AH26" s="31"/>
      <c r="AI26" s="31"/>
      <c r="AJ26" s="31"/>
      <c r="AK26" s="31"/>
      <c r="AL26" s="31"/>
      <c r="AM26" s="31"/>
      <c r="AN26" s="31"/>
      <c r="AO26" s="31"/>
      <c r="AP26" s="31"/>
    </row>
    <row r="27" spans="1:42" s="3" customFormat="1" ht="84" customHeight="1">
      <c r="A27" s="21" t="s">
        <v>199</v>
      </c>
      <c r="B27" s="49" t="s">
        <v>200</v>
      </c>
      <c r="C27" s="46" t="s">
        <v>201</v>
      </c>
      <c r="D27" s="49" t="s">
        <v>48</v>
      </c>
      <c r="E27" s="46" t="s">
        <v>202</v>
      </c>
      <c r="F27" s="46" t="s">
        <v>203</v>
      </c>
      <c r="G27" s="47" t="s">
        <v>60</v>
      </c>
      <c r="H27" s="48">
        <v>2376000</v>
      </c>
      <c r="I27" s="48">
        <v>1782000</v>
      </c>
      <c r="J27" s="26">
        <f t="shared" si="3"/>
        <v>2376000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48">
        <v>0</v>
      </c>
      <c r="R27" s="48">
        <v>0</v>
      </c>
      <c r="S27" s="48">
        <v>2376000</v>
      </c>
      <c r="T27" s="48">
        <v>0</v>
      </c>
      <c r="U27" s="48">
        <v>0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26">
        <f t="shared" si="1"/>
        <v>2376000</v>
      </c>
      <c r="AC27" s="27">
        <f>AB27*0.75</f>
        <v>1782000</v>
      </c>
      <c r="AD27" s="28">
        <v>0.75</v>
      </c>
      <c r="AE27" s="29" t="s">
        <v>127</v>
      </c>
      <c r="AF27" s="29" t="s">
        <v>204</v>
      </c>
      <c r="AG27" s="30" t="s">
        <v>205</v>
      </c>
      <c r="AH27" s="31"/>
      <c r="AI27" s="31"/>
      <c r="AJ27" s="31"/>
      <c r="AK27" s="31"/>
      <c r="AL27" s="31"/>
      <c r="AM27" s="31"/>
      <c r="AN27" s="31"/>
      <c r="AO27" s="31"/>
      <c r="AP27" s="31"/>
    </row>
    <row r="28" spans="1:42" s="3" customFormat="1" ht="47.25" customHeight="1">
      <c r="A28" s="21" t="s">
        <v>206</v>
      </c>
      <c r="B28" s="22" t="s">
        <v>192</v>
      </c>
      <c r="C28" s="23" t="s">
        <v>193</v>
      </c>
      <c r="D28" s="22" t="s">
        <v>48</v>
      </c>
      <c r="E28" s="23" t="s">
        <v>194</v>
      </c>
      <c r="F28" s="23" t="s">
        <v>207</v>
      </c>
      <c r="G28" s="45" t="s">
        <v>208</v>
      </c>
      <c r="H28" s="25">
        <v>108409</v>
      </c>
      <c r="I28" s="25">
        <v>81306</v>
      </c>
      <c r="J28" s="26">
        <f t="shared" si="3"/>
        <v>108409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108409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6">
        <f t="shared" si="1"/>
        <v>108409</v>
      </c>
      <c r="AC28" s="27">
        <v>81306</v>
      </c>
      <c r="AD28" s="28">
        <v>0.75</v>
      </c>
      <c r="AE28" s="29" t="s">
        <v>209</v>
      </c>
      <c r="AF28" s="29" t="s">
        <v>62</v>
      </c>
      <c r="AG28" s="30" t="s">
        <v>210</v>
      </c>
      <c r="AH28" s="31"/>
      <c r="AI28" s="31"/>
      <c r="AJ28" s="31"/>
      <c r="AK28" s="31"/>
      <c r="AL28" s="31"/>
      <c r="AM28" s="31"/>
      <c r="AN28" s="31"/>
      <c r="AO28" s="31"/>
      <c r="AP28" s="31"/>
    </row>
    <row r="29" spans="1:42" s="3" customFormat="1" ht="47.25" customHeight="1">
      <c r="A29" s="21" t="s">
        <v>211</v>
      </c>
      <c r="B29" s="22" t="s">
        <v>212</v>
      </c>
      <c r="C29" s="23" t="s">
        <v>213</v>
      </c>
      <c r="D29" s="22" t="s">
        <v>48</v>
      </c>
      <c r="E29" s="23" t="s">
        <v>214</v>
      </c>
      <c r="F29" s="23" t="s">
        <v>215</v>
      </c>
      <c r="G29" s="24" t="s">
        <v>216</v>
      </c>
      <c r="H29" s="25">
        <v>1939000</v>
      </c>
      <c r="I29" s="25">
        <v>1454000</v>
      </c>
      <c r="J29" s="26">
        <f t="shared" si="3"/>
        <v>1939000</v>
      </c>
      <c r="K29" s="25">
        <v>0</v>
      </c>
      <c r="L29" s="25">
        <v>0</v>
      </c>
      <c r="M29" s="25">
        <v>39000</v>
      </c>
      <c r="N29" s="25">
        <v>10000</v>
      </c>
      <c r="O29" s="25">
        <v>650000</v>
      </c>
      <c r="P29" s="25">
        <v>0</v>
      </c>
      <c r="Q29" s="25">
        <v>0</v>
      </c>
      <c r="R29" s="25">
        <v>0</v>
      </c>
      <c r="S29" s="25">
        <v>1240000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6">
        <f t="shared" si="1"/>
        <v>1939000</v>
      </c>
      <c r="AC29" s="27">
        <v>1454000</v>
      </c>
      <c r="AD29" s="28">
        <v>0.7499</v>
      </c>
      <c r="AE29" s="29" t="s">
        <v>217</v>
      </c>
      <c r="AF29" s="29" t="s">
        <v>127</v>
      </c>
      <c r="AG29" s="30" t="s">
        <v>218</v>
      </c>
      <c r="AH29" s="31"/>
      <c r="AI29" s="31"/>
      <c r="AJ29" s="31"/>
      <c r="AK29" s="31"/>
      <c r="AL29" s="31"/>
      <c r="AM29" s="31"/>
      <c r="AN29" s="31"/>
      <c r="AO29" s="31"/>
      <c r="AP29" s="31"/>
    </row>
    <row r="30" spans="1:42" s="3" customFormat="1" ht="47.25" customHeight="1">
      <c r="A30" s="21" t="s">
        <v>219</v>
      </c>
      <c r="B30" s="49" t="s">
        <v>220</v>
      </c>
      <c r="C30" s="46" t="s">
        <v>221</v>
      </c>
      <c r="D30" s="49" t="s">
        <v>48</v>
      </c>
      <c r="E30" s="46" t="s">
        <v>222</v>
      </c>
      <c r="F30" s="46" t="s">
        <v>223</v>
      </c>
      <c r="G30" s="50" t="s">
        <v>224</v>
      </c>
      <c r="H30" s="48">
        <v>168700</v>
      </c>
      <c r="I30" s="48">
        <v>126525</v>
      </c>
      <c r="J30" s="26">
        <f t="shared" si="3"/>
        <v>168700</v>
      </c>
      <c r="K30" s="48">
        <v>0</v>
      </c>
      <c r="L30" s="48">
        <v>32000</v>
      </c>
      <c r="M30" s="48">
        <v>10700</v>
      </c>
      <c r="N30" s="48">
        <v>0</v>
      </c>
      <c r="O30" s="48">
        <v>114000</v>
      </c>
      <c r="P30" s="48">
        <v>12000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26">
        <f t="shared" si="1"/>
        <v>156700</v>
      </c>
      <c r="AC30" s="27">
        <f aca="true" t="shared" si="4" ref="AC30:AC35">AB30*0.75</f>
        <v>117525</v>
      </c>
      <c r="AD30" s="28">
        <v>0.75</v>
      </c>
      <c r="AE30" s="29" t="s">
        <v>62</v>
      </c>
      <c r="AF30" s="29" t="s">
        <v>163</v>
      </c>
      <c r="AG30" s="30" t="s">
        <v>225</v>
      </c>
      <c r="AH30" s="31"/>
      <c r="AI30" s="31"/>
      <c r="AJ30" s="31"/>
      <c r="AK30" s="31"/>
      <c r="AL30" s="31"/>
      <c r="AM30" s="31"/>
      <c r="AN30" s="31"/>
      <c r="AO30" s="31"/>
      <c r="AP30" s="31"/>
    </row>
    <row r="31" spans="1:42" s="3" customFormat="1" ht="47.25" customHeight="1">
      <c r="A31" s="21" t="s">
        <v>226</v>
      </c>
      <c r="B31" s="22" t="s">
        <v>227</v>
      </c>
      <c r="C31" s="23" t="s">
        <v>228</v>
      </c>
      <c r="D31" s="22" t="s">
        <v>38</v>
      </c>
      <c r="E31" s="23" t="s">
        <v>229</v>
      </c>
      <c r="F31" s="23" t="s">
        <v>230</v>
      </c>
      <c r="G31" s="45" t="s">
        <v>60</v>
      </c>
      <c r="H31" s="25">
        <v>1300000</v>
      </c>
      <c r="I31" s="25">
        <v>975000</v>
      </c>
      <c r="J31" s="26">
        <f t="shared" si="3"/>
        <v>1300000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1300000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6">
        <f t="shared" si="1"/>
        <v>1300000</v>
      </c>
      <c r="AC31" s="27">
        <f t="shared" si="4"/>
        <v>975000</v>
      </c>
      <c r="AD31" s="28">
        <v>0.75</v>
      </c>
      <c r="AE31" s="29" t="s">
        <v>62</v>
      </c>
      <c r="AF31" s="29" t="s">
        <v>70</v>
      </c>
      <c r="AG31" s="30" t="s">
        <v>104</v>
      </c>
      <c r="AH31" s="31"/>
      <c r="AI31" s="31"/>
      <c r="AJ31" s="31"/>
      <c r="AK31" s="31"/>
      <c r="AL31" s="31"/>
      <c r="AM31" s="31"/>
      <c r="AN31" s="31"/>
      <c r="AO31" s="31"/>
      <c r="AP31" s="31"/>
    </row>
    <row r="32" spans="1:42" s="3" customFormat="1" ht="47.25" customHeight="1">
      <c r="A32" s="21" t="s">
        <v>231</v>
      </c>
      <c r="B32" s="22" t="s">
        <v>232</v>
      </c>
      <c r="C32" s="23" t="s">
        <v>233</v>
      </c>
      <c r="D32" s="22" t="s">
        <v>48</v>
      </c>
      <c r="E32" s="23" t="s">
        <v>234</v>
      </c>
      <c r="F32" s="23" t="s">
        <v>235</v>
      </c>
      <c r="G32" s="24" t="s">
        <v>236</v>
      </c>
      <c r="H32" s="25">
        <v>2410940</v>
      </c>
      <c r="I32" s="25">
        <v>1808205</v>
      </c>
      <c r="J32" s="26">
        <f t="shared" si="3"/>
        <v>2410940</v>
      </c>
      <c r="K32" s="25">
        <v>0</v>
      </c>
      <c r="L32" s="25">
        <v>197540</v>
      </c>
      <c r="M32" s="25">
        <v>119000</v>
      </c>
      <c r="N32" s="25">
        <v>0</v>
      </c>
      <c r="O32" s="25">
        <v>714714</v>
      </c>
      <c r="P32" s="25">
        <v>70686</v>
      </c>
      <c r="Q32" s="25">
        <v>0</v>
      </c>
      <c r="R32" s="25">
        <v>0</v>
      </c>
      <c r="S32" s="25">
        <v>1256640</v>
      </c>
      <c r="T32" s="25">
        <v>52360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6">
        <f t="shared" si="1"/>
        <v>2287894</v>
      </c>
      <c r="AC32" s="27">
        <f t="shared" si="4"/>
        <v>1715920.5</v>
      </c>
      <c r="AD32" s="28">
        <v>0.75</v>
      </c>
      <c r="AE32" s="29" t="s">
        <v>62</v>
      </c>
      <c r="AF32" s="29" t="s">
        <v>163</v>
      </c>
      <c r="AG32" s="30" t="s">
        <v>225</v>
      </c>
      <c r="AH32" s="31"/>
      <c r="AI32" s="31"/>
      <c r="AJ32" s="31"/>
      <c r="AK32" s="31"/>
      <c r="AL32" s="31"/>
      <c r="AM32" s="31"/>
      <c r="AN32" s="31"/>
      <c r="AO32" s="31"/>
      <c r="AP32" s="31"/>
    </row>
    <row r="33" spans="1:42" s="3" customFormat="1" ht="47.25" customHeight="1">
      <c r="A33" s="21" t="s">
        <v>237</v>
      </c>
      <c r="B33" s="22" t="s">
        <v>238</v>
      </c>
      <c r="C33" s="23" t="s">
        <v>239</v>
      </c>
      <c r="D33" s="22" t="s">
        <v>48</v>
      </c>
      <c r="E33" s="23" t="s">
        <v>240</v>
      </c>
      <c r="F33" s="23" t="s">
        <v>241</v>
      </c>
      <c r="G33" s="45" t="s">
        <v>153</v>
      </c>
      <c r="H33" s="25">
        <v>400000</v>
      </c>
      <c r="I33" s="25">
        <v>300000</v>
      </c>
      <c r="J33" s="26">
        <f t="shared" si="3"/>
        <v>400000</v>
      </c>
      <c r="K33" s="25">
        <v>0</v>
      </c>
      <c r="L33" s="25">
        <v>0</v>
      </c>
      <c r="M33" s="25">
        <v>0</v>
      </c>
      <c r="N33" s="25">
        <v>0</v>
      </c>
      <c r="O33" s="25">
        <v>50000</v>
      </c>
      <c r="P33" s="25">
        <v>0</v>
      </c>
      <c r="Q33" s="25">
        <v>0</v>
      </c>
      <c r="R33" s="25">
        <v>0</v>
      </c>
      <c r="S33" s="25">
        <v>350000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6">
        <f t="shared" si="1"/>
        <v>400000</v>
      </c>
      <c r="AC33" s="27">
        <f t="shared" si="4"/>
        <v>300000</v>
      </c>
      <c r="AD33" s="28">
        <f aca="true" t="shared" si="5" ref="AD33:AD38">SUM(I33/H33)</f>
        <v>0.75</v>
      </c>
      <c r="AE33" s="29" t="s">
        <v>62</v>
      </c>
      <c r="AF33" s="29" t="s">
        <v>242</v>
      </c>
      <c r="AG33" s="30" t="s">
        <v>243</v>
      </c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s="3" customFormat="1" ht="47.25" customHeight="1">
      <c r="A34" s="21" t="s">
        <v>244</v>
      </c>
      <c r="B34" s="22" t="s">
        <v>238</v>
      </c>
      <c r="C34" s="23" t="s">
        <v>239</v>
      </c>
      <c r="D34" s="22" t="s">
        <v>48</v>
      </c>
      <c r="E34" s="23" t="s">
        <v>240</v>
      </c>
      <c r="F34" s="23" t="s">
        <v>245</v>
      </c>
      <c r="G34" s="24" t="s">
        <v>153</v>
      </c>
      <c r="H34" s="25">
        <v>250000</v>
      </c>
      <c r="I34" s="25">
        <v>187500</v>
      </c>
      <c r="J34" s="26">
        <f t="shared" si="3"/>
        <v>250000</v>
      </c>
      <c r="K34" s="25">
        <v>0</v>
      </c>
      <c r="L34" s="25">
        <v>0</v>
      </c>
      <c r="M34" s="25">
        <v>0</v>
      </c>
      <c r="N34" s="25">
        <v>0</v>
      </c>
      <c r="O34" s="25">
        <v>70000</v>
      </c>
      <c r="P34" s="25">
        <v>0</v>
      </c>
      <c r="Q34" s="25">
        <v>0</v>
      </c>
      <c r="R34" s="25">
        <v>0</v>
      </c>
      <c r="S34" s="25">
        <v>180000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6">
        <f t="shared" si="1"/>
        <v>250000</v>
      </c>
      <c r="AC34" s="27">
        <f t="shared" si="4"/>
        <v>187500</v>
      </c>
      <c r="AD34" s="28">
        <f t="shared" si="5"/>
        <v>0.75</v>
      </c>
      <c r="AE34" s="29" t="s">
        <v>62</v>
      </c>
      <c r="AF34" s="29" t="s">
        <v>242</v>
      </c>
      <c r="AG34" s="30" t="s">
        <v>243</v>
      </c>
      <c r="AH34" s="31"/>
      <c r="AI34" s="31"/>
      <c r="AJ34" s="31"/>
      <c r="AK34" s="31"/>
      <c r="AL34" s="31"/>
      <c r="AM34" s="31"/>
      <c r="AN34" s="31"/>
      <c r="AO34" s="31"/>
      <c r="AP34" s="31"/>
    </row>
    <row r="35" spans="1:42" s="3" customFormat="1" ht="47.25" customHeight="1">
      <c r="A35" s="21" t="s">
        <v>246</v>
      </c>
      <c r="B35" s="22" t="s">
        <v>247</v>
      </c>
      <c r="C35" s="23" t="s">
        <v>248</v>
      </c>
      <c r="D35" s="22" t="s">
        <v>48</v>
      </c>
      <c r="E35" s="23" t="s">
        <v>249</v>
      </c>
      <c r="F35" s="23" t="s">
        <v>250</v>
      </c>
      <c r="G35" s="24" t="s">
        <v>153</v>
      </c>
      <c r="H35" s="25">
        <v>500000</v>
      </c>
      <c r="I35" s="25">
        <v>375000</v>
      </c>
      <c r="J35" s="26">
        <f t="shared" si="3"/>
        <v>500000</v>
      </c>
      <c r="K35" s="25">
        <v>0</v>
      </c>
      <c r="L35" s="25">
        <v>0</v>
      </c>
      <c r="M35" s="25">
        <v>0</v>
      </c>
      <c r="N35" s="25">
        <v>0</v>
      </c>
      <c r="O35" s="25">
        <v>150000</v>
      </c>
      <c r="P35" s="25">
        <v>0</v>
      </c>
      <c r="Q35" s="25">
        <v>0</v>
      </c>
      <c r="R35" s="25">
        <v>0</v>
      </c>
      <c r="S35" s="25">
        <v>350000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6">
        <f t="shared" si="1"/>
        <v>500000</v>
      </c>
      <c r="AC35" s="27">
        <f t="shared" si="4"/>
        <v>375000</v>
      </c>
      <c r="AD35" s="28">
        <f t="shared" si="5"/>
        <v>0.75</v>
      </c>
      <c r="AE35" s="29" t="s">
        <v>42</v>
      </c>
      <c r="AF35" s="29" t="s">
        <v>163</v>
      </c>
      <c r="AG35" s="30" t="s">
        <v>251</v>
      </c>
      <c r="AH35" s="31"/>
      <c r="AI35" s="31"/>
      <c r="AJ35" s="31"/>
      <c r="AK35" s="31"/>
      <c r="AL35" s="31"/>
      <c r="AM35" s="31"/>
      <c r="AN35" s="31"/>
      <c r="AO35" s="31"/>
      <c r="AP35" s="31"/>
    </row>
    <row r="36" spans="1:42" s="3" customFormat="1" ht="47.25" customHeight="1">
      <c r="A36" s="21" t="s">
        <v>252</v>
      </c>
      <c r="B36" s="22" t="s">
        <v>178</v>
      </c>
      <c r="C36" s="23" t="s">
        <v>179</v>
      </c>
      <c r="D36" s="22" t="s">
        <v>48</v>
      </c>
      <c r="E36" s="23" t="s">
        <v>180</v>
      </c>
      <c r="F36" s="23" t="s">
        <v>253</v>
      </c>
      <c r="G36" s="45" t="s">
        <v>254</v>
      </c>
      <c r="H36" s="25">
        <v>240000</v>
      </c>
      <c r="I36" s="25">
        <v>120000</v>
      </c>
      <c r="J36" s="26">
        <f t="shared" si="3"/>
        <v>240000</v>
      </c>
      <c r="K36" s="25">
        <v>0</v>
      </c>
      <c r="L36" s="25">
        <v>30000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210000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6">
        <f t="shared" si="1"/>
        <v>240000</v>
      </c>
      <c r="AC36" s="27">
        <v>120000</v>
      </c>
      <c r="AD36" s="28">
        <f t="shared" si="5"/>
        <v>0.5</v>
      </c>
      <c r="AE36" s="29" t="s">
        <v>162</v>
      </c>
      <c r="AF36" s="29" t="s">
        <v>154</v>
      </c>
      <c r="AG36" s="30" t="s">
        <v>255</v>
      </c>
      <c r="AH36" s="31"/>
      <c r="AI36" s="31"/>
      <c r="AJ36" s="31"/>
      <c r="AK36" s="31"/>
      <c r="AL36" s="31"/>
      <c r="AM36" s="31"/>
      <c r="AN36" s="31"/>
      <c r="AO36" s="31"/>
      <c r="AP36" s="31"/>
    </row>
    <row r="37" spans="1:42" s="3" customFormat="1" ht="47.25" customHeight="1">
      <c r="A37" s="51" t="s">
        <v>256</v>
      </c>
      <c r="B37" s="38" t="s">
        <v>257</v>
      </c>
      <c r="C37" s="24" t="s">
        <v>258</v>
      </c>
      <c r="D37" s="38" t="s">
        <v>48</v>
      </c>
      <c r="E37" s="24" t="s">
        <v>259</v>
      </c>
      <c r="F37" s="24" t="s">
        <v>260</v>
      </c>
      <c r="G37" s="24" t="s">
        <v>77</v>
      </c>
      <c r="H37" s="40">
        <v>110000</v>
      </c>
      <c r="I37" s="40">
        <v>82500</v>
      </c>
      <c r="J37" s="41">
        <f>SUM(K37:T37)</f>
        <v>110000</v>
      </c>
      <c r="K37" s="40">
        <v>0</v>
      </c>
      <c r="L37" s="40">
        <v>0</v>
      </c>
      <c r="M37" s="40">
        <v>0</v>
      </c>
      <c r="N37" s="40">
        <v>0</v>
      </c>
      <c r="O37" s="40">
        <v>110000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1">
        <f t="shared" si="1"/>
        <v>110000</v>
      </c>
      <c r="AC37" s="42">
        <f>AB37*0.75</f>
        <v>82500</v>
      </c>
      <c r="AD37" s="28">
        <f t="shared" si="5"/>
        <v>0.75</v>
      </c>
      <c r="AE37" s="52" t="s">
        <v>111</v>
      </c>
      <c r="AF37" s="52" t="s">
        <v>261</v>
      </c>
      <c r="AG37" s="43" t="s">
        <v>262</v>
      </c>
      <c r="AH37" s="31"/>
      <c r="AI37" s="31"/>
      <c r="AJ37" s="31"/>
      <c r="AK37" s="31"/>
      <c r="AL37" s="31"/>
      <c r="AM37" s="31"/>
      <c r="AN37" s="31"/>
      <c r="AO37" s="31"/>
      <c r="AP37" s="31"/>
    </row>
    <row r="38" spans="1:42" s="3" customFormat="1" ht="47.25" customHeight="1">
      <c r="A38" s="21" t="s">
        <v>263</v>
      </c>
      <c r="B38" s="22" t="s">
        <v>264</v>
      </c>
      <c r="C38" s="23" t="s">
        <v>265</v>
      </c>
      <c r="D38" s="22" t="s">
        <v>38</v>
      </c>
      <c r="E38" s="23" t="s">
        <v>266</v>
      </c>
      <c r="F38" s="23" t="s">
        <v>267</v>
      </c>
      <c r="G38" s="23" t="s">
        <v>268</v>
      </c>
      <c r="H38" s="25">
        <v>273700</v>
      </c>
      <c r="I38" s="25">
        <v>205275</v>
      </c>
      <c r="J38" s="26">
        <f aca="true" t="shared" si="6" ref="J38:J49">SUM(K38:AA38)</f>
        <v>273700</v>
      </c>
      <c r="K38" s="25">
        <v>273700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6">
        <f t="shared" si="1"/>
        <v>0</v>
      </c>
      <c r="AC38" s="27">
        <f>AB38*0.75</f>
        <v>0</v>
      </c>
      <c r="AD38" s="44">
        <f t="shared" si="5"/>
        <v>0.75</v>
      </c>
      <c r="AE38" s="29" t="s">
        <v>126</v>
      </c>
      <c r="AF38" s="29" t="s">
        <v>127</v>
      </c>
      <c r="AG38" s="30" t="s">
        <v>128</v>
      </c>
      <c r="AH38" s="31"/>
      <c r="AI38" s="31"/>
      <c r="AJ38" s="31"/>
      <c r="AK38" s="31"/>
      <c r="AL38" s="31"/>
      <c r="AM38" s="31"/>
      <c r="AN38" s="31"/>
      <c r="AO38" s="31"/>
      <c r="AP38" s="31"/>
    </row>
    <row r="39" spans="1:42" s="3" customFormat="1" ht="47.25" customHeight="1">
      <c r="A39" s="21" t="s">
        <v>269</v>
      </c>
      <c r="B39" s="22" t="s">
        <v>270</v>
      </c>
      <c r="C39" s="23" t="s">
        <v>271</v>
      </c>
      <c r="D39" s="22" t="s">
        <v>48</v>
      </c>
      <c r="E39" s="23" t="s">
        <v>272</v>
      </c>
      <c r="F39" s="23" t="s">
        <v>273</v>
      </c>
      <c r="G39" s="24" t="s">
        <v>274</v>
      </c>
      <c r="H39" s="25">
        <v>113050</v>
      </c>
      <c r="I39" s="25">
        <v>84750</v>
      </c>
      <c r="J39" s="26">
        <f t="shared" si="6"/>
        <v>113050</v>
      </c>
      <c r="K39" s="25">
        <v>113050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6">
        <f>SUM(L39:O39,Q39,R39,S39,U39,V39)</f>
        <v>0</v>
      </c>
      <c r="AC39" s="27">
        <f>AB39*0.75</f>
        <v>0</v>
      </c>
      <c r="AD39" s="28">
        <f>SUM(I39/H39)</f>
        <v>0.7496682883679787</v>
      </c>
      <c r="AE39" s="29" t="s">
        <v>162</v>
      </c>
      <c r="AF39" s="29" t="s">
        <v>139</v>
      </c>
      <c r="AG39" s="30" t="s">
        <v>275</v>
      </c>
      <c r="AH39" s="31"/>
      <c r="AI39" s="31"/>
      <c r="AJ39" s="31"/>
      <c r="AK39" s="31"/>
      <c r="AL39" s="31"/>
      <c r="AM39" s="31"/>
      <c r="AN39" s="31"/>
      <c r="AO39" s="31"/>
      <c r="AP39" s="31"/>
    </row>
    <row r="40" spans="1:42" s="3" customFormat="1" ht="79.5" customHeight="1">
      <c r="A40" s="21" t="s">
        <v>276</v>
      </c>
      <c r="B40" s="22" t="s">
        <v>277</v>
      </c>
      <c r="C40" s="23" t="s">
        <v>278</v>
      </c>
      <c r="D40" s="22" t="s">
        <v>279</v>
      </c>
      <c r="E40" s="23" t="s">
        <v>280</v>
      </c>
      <c r="F40" s="23" t="s">
        <v>281</v>
      </c>
      <c r="G40" s="23" t="s">
        <v>60</v>
      </c>
      <c r="H40" s="25">
        <v>172800</v>
      </c>
      <c r="I40" s="25">
        <v>129600</v>
      </c>
      <c r="J40" s="26">
        <f t="shared" si="6"/>
        <v>172800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144000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28800</v>
      </c>
      <c r="AB40" s="26">
        <f aca="true" t="shared" si="7" ref="AB40:AB48">SUM(L40:O40,Q40,R40,S40,U40,V40)</f>
        <v>144000</v>
      </c>
      <c r="AC40" s="27">
        <f aca="true" t="shared" si="8" ref="AC40:AC48">AB40*0.75</f>
        <v>108000</v>
      </c>
      <c r="AD40" s="44">
        <f aca="true" t="shared" si="9" ref="AD40:AD48">SUM(I40/H40)</f>
        <v>0.75</v>
      </c>
      <c r="AE40" s="29" t="s">
        <v>282</v>
      </c>
      <c r="AF40" s="29" t="s">
        <v>62</v>
      </c>
      <c r="AG40" s="30" t="s">
        <v>283</v>
      </c>
      <c r="AH40" s="31"/>
      <c r="AI40" s="31"/>
      <c r="AJ40" s="31"/>
      <c r="AK40" s="31"/>
      <c r="AL40" s="31"/>
      <c r="AM40" s="31"/>
      <c r="AN40" s="31"/>
      <c r="AO40" s="31"/>
      <c r="AP40" s="31"/>
    </row>
    <row r="41" spans="1:42" s="3" customFormat="1" ht="78" customHeight="1">
      <c r="A41" s="21" t="s">
        <v>284</v>
      </c>
      <c r="B41" s="22" t="s">
        <v>277</v>
      </c>
      <c r="C41" s="23" t="s">
        <v>278</v>
      </c>
      <c r="D41" s="22" t="s">
        <v>279</v>
      </c>
      <c r="E41" s="23" t="s">
        <v>280</v>
      </c>
      <c r="F41" s="23" t="s">
        <v>285</v>
      </c>
      <c r="G41" s="24" t="s">
        <v>60</v>
      </c>
      <c r="H41" s="25">
        <v>130000</v>
      </c>
      <c r="I41" s="25">
        <v>97500</v>
      </c>
      <c r="J41" s="26">
        <f t="shared" si="6"/>
        <v>130000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101200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28800</v>
      </c>
      <c r="AB41" s="26">
        <f t="shared" si="7"/>
        <v>101200</v>
      </c>
      <c r="AC41" s="27">
        <f t="shared" si="8"/>
        <v>75900</v>
      </c>
      <c r="AD41" s="28">
        <f t="shared" si="9"/>
        <v>0.75</v>
      </c>
      <c r="AE41" s="29" t="s">
        <v>282</v>
      </c>
      <c r="AF41" s="29" t="s">
        <v>286</v>
      </c>
      <c r="AG41" s="30" t="s">
        <v>287</v>
      </c>
      <c r="AH41" s="31"/>
      <c r="AI41" s="31"/>
      <c r="AJ41" s="31"/>
      <c r="AK41" s="31"/>
      <c r="AL41" s="31"/>
      <c r="AM41" s="31"/>
      <c r="AN41" s="31"/>
      <c r="AO41" s="31"/>
      <c r="AP41" s="31"/>
    </row>
    <row r="42" spans="1:42" s="3" customFormat="1" ht="146.25" customHeight="1">
      <c r="A42" s="21" t="s">
        <v>288</v>
      </c>
      <c r="B42" s="22" t="s">
        <v>277</v>
      </c>
      <c r="C42" s="23" t="s">
        <v>278</v>
      </c>
      <c r="D42" s="22" t="s">
        <v>279</v>
      </c>
      <c r="E42" s="23" t="s">
        <v>280</v>
      </c>
      <c r="F42" s="23" t="s">
        <v>289</v>
      </c>
      <c r="G42" s="24" t="s">
        <v>60</v>
      </c>
      <c r="H42" s="25">
        <v>404600</v>
      </c>
      <c r="I42" s="25">
        <v>303450</v>
      </c>
      <c r="J42" s="26">
        <f t="shared" si="6"/>
        <v>404600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361400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43200</v>
      </c>
      <c r="AB42" s="26">
        <f t="shared" si="7"/>
        <v>361400</v>
      </c>
      <c r="AC42" s="27">
        <f t="shared" si="8"/>
        <v>271050</v>
      </c>
      <c r="AD42" s="28">
        <f t="shared" si="9"/>
        <v>0.75</v>
      </c>
      <c r="AE42" s="29" t="s">
        <v>282</v>
      </c>
      <c r="AF42" s="29" t="s">
        <v>162</v>
      </c>
      <c r="AG42" s="30" t="s">
        <v>290</v>
      </c>
      <c r="AH42" s="31"/>
      <c r="AI42" s="31"/>
      <c r="AJ42" s="31"/>
      <c r="AK42" s="31"/>
      <c r="AL42" s="31"/>
      <c r="AM42" s="31"/>
      <c r="AN42" s="31"/>
      <c r="AO42" s="31"/>
      <c r="AP42" s="31"/>
    </row>
    <row r="43" spans="1:42" s="3" customFormat="1" ht="84" customHeight="1">
      <c r="A43" s="21" t="s">
        <v>291</v>
      </c>
      <c r="B43" s="22" t="s">
        <v>277</v>
      </c>
      <c r="C43" s="23" t="s">
        <v>278</v>
      </c>
      <c r="D43" s="22" t="s">
        <v>279</v>
      </c>
      <c r="E43" s="23" t="s">
        <v>280</v>
      </c>
      <c r="F43" s="23" t="s">
        <v>292</v>
      </c>
      <c r="G43" s="24" t="s">
        <v>60</v>
      </c>
      <c r="H43" s="25">
        <v>204680</v>
      </c>
      <c r="I43" s="25">
        <v>153510</v>
      </c>
      <c r="J43" s="26">
        <f t="shared" si="6"/>
        <v>204680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147080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57600</v>
      </c>
      <c r="AB43" s="26">
        <f t="shared" si="7"/>
        <v>147080</v>
      </c>
      <c r="AC43" s="27">
        <f t="shared" si="8"/>
        <v>110310</v>
      </c>
      <c r="AD43" s="28">
        <f t="shared" si="9"/>
        <v>0.75</v>
      </c>
      <c r="AE43" s="29" t="s">
        <v>293</v>
      </c>
      <c r="AF43" s="29" t="s">
        <v>286</v>
      </c>
      <c r="AG43" s="30" t="s">
        <v>294</v>
      </c>
      <c r="AH43" s="31"/>
      <c r="AI43" s="31"/>
      <c r="AJ43" s="31"/>
      <c r="AK43" s="31"/>
      <c r="AL43" s="31"/>
      <c r="AM43" s="31"/>
      <c r="AN43" s="31"/>
      <c r="AO43" s="31"/>
      <c r="AP43" s="31"/>
    </row>
    <row r="44" spans="1:42" s="3" customFormat="1" ht="47.25" customHeight="1">
      <c r="A44" s="21" t="s">
        <v>295</v>
      </c>
      <c r="B44" s="22" t="s">
        <v>277</v>
      </c>
      <c r="C44" s="23" t="s">
        <v>278</v>
      </c>
      <c r="D44" s="22" t="s">
        <v>279</v>
      </c>
      <c r="E44" s="23" t="s">
        <v>280</v>
      </c>
      <c r="F44" s="23" t="s">
        <v>296</v>
      </c>
      <c r="G44" s="45" t="s">
        <v>60</v>
      </c>
      <c r="H44" s="25">
        <v>68425</v>
      </c>
      <c r="I44" s="25">
        <v>51319</v>
      </c>
      <c r="J44" s="26">
        <f t="shared" si="6"/>
        <v>68425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54625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13800</v>
      </c>
      <c r="AB44" s="26">
        <f t="shared" si="7"/>
        <v>54625</v>
      </c>
      <c r="AC44" s="27">
        <f t="shared" si="8"/>
        <v>40968.75</v>
      </c>
      <c r="AD44" s="28">
        <f t="shared" si="9"/>
        <v>0.7500036536353671</v>
      </c>
      <c r="AE44" s="29" t="s">
        <v>83</v>
      </c>
      <c r="AF44" s="29" t="s">
        <v>282</v>
      </c>
      <c r="AG44" s="30" t="s">
        <v>297</v>
      </c>
      <c r="AH44" s="31"/>
      <c r="AI44" s="31"/>
      <c r="AJ44" s="31"/>
      <c r="AK44" s="31"/>
      <c r="AL44" s="31"/>
      <c r="AM44" s="31"/>
      <c r="AN44" s="31"/>
      <c r="AO44" s="31"/>
      <c r="AP44" s="31"/>
    </row>
    <row r="45" spans="1:42" s="3" customFormat="1" ht="47.25" customHeight="1">
      <c r="A45" s="21" t="s">
        <v>298</v>
      </c>
      <c r="B45" s="22" t="s">
        <v>277</v>
      </c>
      <c r="C45" s="23" t="s">
        <v>278</v>
      </c>
      <c r="D45" s="22" t="s">
        <v>279</v>
      </c>
      <c r="E45" s="23" t="s">
        <v>280</v>
      </c>
      <c r="F45" s="23" t="s">
        <v>299</v>
      </c>
      <c r="G45" s="24" t="s">
        <v>60</v>
      </c>
      <c r="H45" s="25">
        <v>68544</v>
      </c>
      <c r="I45" s="25">
        <v>51408</v>
      </c>
      <c r="J45" s="26">
        <f t="shared" si="6"/>
        <v>68544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49344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19200</v>
      </c>
      <c r="AB45" s="26">
        <f t="shared" si="7"/>
        <v>49344</v>
      </c>
      <c r="AC45" s="27">
        <f t="shared" si="8"/>
        <v>37008</v>
      </c>
      <c r="AD45" s="28">
        <f t="shared" si="9"/>
        <v>0.75</v>
      </c>
      <c r="AE45" s="29" t="s">
        <v>282</v>
      </c>
      <c r="AF45" s="29" t="s">
        <v>286</v>
      </c>
      <c r="AG45" s="30" t="s">
        <v>287</v>
      </c>
      <c r="AH45" s="31"/>
      <c r="AI45" s="31"/>
      <c r="AJ45" s="31"/>
      <c r="AK45" s="31"/>
      <c r="AL45" s="31"/>
      <c r="AM45" s="31"/>
      <c r="AN45" s="31"/>
      <c r="AO45" s="31"/>
      <c r="AP45" s="31"/>
    </row>
    <row r="46" spans="1:42" s="3" customFormat="1" ht="63">
      <c r="A46" s="21" t="s">
        <v>300</v>
      </c>
      <c r="B46" s="22" t="s">
        <v>277</v>
      </c>
      <c r="C46" s="23" t="s">
        <v>278</v>
      </c>
      <c r="D46" s="22" t="s">
        <v>279</v>
      </c>
      <c r="E46" s="23" t="s">
        <v>280</v>
      </c>
      <c r="F46" s="23" t="s">
        <v>301</v>
      </c>
      <c r="G46" s="24" t="s">
        <v>60</v>
      </c>
      <c r="H46" s="25">
        <v>68544</v>
      </c>
      <c r="I46" s="25">
        <v>51408</v>
      </c>
      <c r="J46" s="26">
        <f t="shared" si="6"/>
        <v>68544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49344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19200</v>
      </c>
      <c r="AB46" s="26">
        <f t="shared" si="7"/>
        <v>49344</v>
      </c>
      <c r="AC46" s="27">
        <f t="shared" si="8"/>
        <v>37008</v>
      </c>
      <c r="AD46" s="28">
        <f t="shared" si="9"/>
        <v>0.75</v>
      </c>
      <c r="AE46" s="29" t="s">
        <v>282</v>
      </c>
      <c r="AF46" s="29" t="s">
        <v>286</v>
      </c>
      <c r="AG46" s="30" t="s">
        <v>287</v>
      </c>
      <c r="AH46" s="31"/>
      <c r="AI46" s="31"/>
      <c r="AJ46" s="31"/>
      <c r="AK46" s="31"/>
      <c r="AL46" s="31"/>
      <c r="AM46" s="31"/>
      <c r="AN46" s="31"/>
      <c r="AO46" s="31"/>
      <c r="AP46" s="31"/>
    </row>
    <row r="47" spans="1:42" s="3" customFormat="1" ht="63">
      <c r="A47" s="21" t="s">
        <v>302</v>
      </c>
      <c r="B47" s="22" t="s">
        <v>277</v>
      </c>
      <c r="C47" s="23" t="s">
        <v>278</v>
      </c>
      <c r="D47" s="22" t="s">
        <v>279</v>
      </c>
      <c r="E47" s="23" t="s">
        <v>280</v>
      </c>
      <c r="F47" s="23" t="s">
        <v>303</v>
      </c>
      <c r="G47" s="23" t="s">
        <v>60</v>
      </c>
      <c r="H47" s="53">
        <v>76160</v>
      </c>
      <c r="I47" s="53">
        <v>57120</v>
      </c>
      <c r="J47" s="26">
        <f t="shared" si="6"/>
        <v>76160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56960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19200</v>
      </c>
      <c r="AB47" s="26">
        <f t="shared" si="7"/>
        <v>56960</v>
      </c>
      <c r="AC47" s="27">
        <f t="shared" si="8"/>
        <v>42720</v>
      </c>
      <c r="AD47" s="44">
        <f t="shared" si="9"/>
        <v>0.75</v>
      </c>
      <c r="AE47" s="29" t="s">
        <v>197</v>
      </c>
      <c r="AF47" s="29" t="s">
        <v>304</v>
      </c>
      <c r="AG47" s="30" t="s">
        <v>305</v>
      </c>
      <c r="AH47" s="31"/>
      <c r="AI47" s="31"/>
      <c r="AJ47" s="31"/>
      <c r="AK47" s="31"/>
      <c r="AL47" s="31"/>
      <c r="AM47" s="31"/>
      <c r="AN47" s="31"/>
      <c r="AO47" s="31"/>
      <c r="AP47" s="31"/>
    </row>
    <row r="48" spans="1:42" s="3" customFormat="1" ht="54" customHeight="1">
      <c r="A48" s="21" t="s">
        <v>306</v>
      </c>
      <c r="B48" s="38" t="s">
        <v>277</v>
      </c>
      <c r="C48" s="24" t="s">
        <v>278</v>
      </c>
      <c r="D48" s="38" t="s">
        <v>279</v>
      </c>
      <c r="E48" s="24" t="s">
        <v>280</v>
      </c>
      <c r="F48" s="24" t="s">
        <v>307</v>
      </c>
      <c r="G48" s="39" t="s">
        <v>60</v>
      </c>
      <c r="H48" s="40">
        <v>74732</v>
      </c>
      <c r="I48" s="40">
        <v>56049</v>
      </c>
      <c r="J48" s="26">
        <f t="shared" si="6"/>
        <v>74732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60332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14400</v>
      </c>
      <c r="AB48" s="26">
        <f t="shared" si="7"/>
        <v>60332</v>
      </c>
      <c r="AC48" s="27">
        <f t="shared" si="8"/>
        <v>45249</v>
      </c>
      <c r="AD48" s="44">
        <f t="shared" si="9"/>
        <v>0.75</v>
      </c>
      <c r="AE48" s="29" t="s">
        <v>83</v>
      </c>
      <c r="AF48" s="29" t="s">
        <v>282</v>
      </c>
      <c r="AG48" s="43" t="s">
        <v>297</v>
      </c>
      <c r="AH48" s="31"/>
      <c r="AI48" s="31"/>
      <c r="AJ48" s="31"/>
      <c r="AK48" s="31"/>
      <c r="AL48" s="31"/>
      <c r="AM48" s="31"/>
      <c r="AN48" s="31"/>
      <c r="AO48" s="31"/>
      <c r="AP48" s="31"/>
    </row>
    <row r="49" spans="1:42" s="3" customFormat="1" ht="47.25" customHeight="1">
      <c r="A49" s="54" t="s">
        <v>308</v>
      </c>
      <c r="B49" s="55" t="s">
        <v>309</v>
      </c>
      <c r="C49" s="56" t="s">
        <v>310</v>
      </c>
      <c r="D49" s="55" t="s">
        <v>311</v>
      </c>
      <c r="E49" s="56" t="s">
        <v>312</v>
      </c>
      <c r="F49" s="56" t="s">
        <v>313</v>
      </c>
      <c r="G49" s="57" t="s">
        <v>314</v>
      </c>
      <c r="H49" s="58">
        <v>950000</v>
      </c>
      <c r="I49" s="58">
        <v>712500</v>
      </c>
      <c r="J49" s="59">
        <f t="shared" si="6"/>
        <v>950000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0</v>
      </c>
      <c r="R49" s="58">
        <v>0</v>
      </c>
      <c r="S49" s="58">
        <v>0</v>
      </c>
      <c r="T49" s="58">
        <v>0</v>
      </c>
      <c r="U49" s="58">
        <v>950000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9">
        <f>SUM(L49:O49,Q49,R49,S49,U49,V49)</f>
        <v>950000</v>
      </c>
      <c r="AC49" s="60">
        <f>AB49*0.75</f>
        <v>712500</v>
      </c>
      <c r="AD49" s="61">
        <f>SUM(I49/H49)</f>
        <v>0.75</v>
      </c>
      <c r="AE49" s="62" t="s">
        <v>42</v>
      </c>
      <c r="AF49" s="62" t="s">
        <v>315</v>
      </c>
      <c r="AG49" s="63" t="s">
        <v>316</v>
      </c>
      <c r="AH49" s="31"/>
      <c r="AI49" s="31"/>
      <c r="AJ49" s="31"/>
      <c r="AK49" s="31"/>
      <c r="AL49" s="31"/>
      <c r="AM49" s="31"/>
      <c r="AN49" s="31"/>
      <c r="AO49" s="31"/>
      <c r="AP49" s="31"/>
    </row>
    <row r="50" spans="1:34" s="75" customFormat="1" ht="47.25" customHeight="1">
      <c r="A50" s="64"/>
      <c r="B50" s="65"/>
      <c r="C50" s="66"/>
      <c r="D50" s="65"/>
      <c r="E50" s="66"/>
      <c r="F50" s="67" t="s">
        <v>317</v>
      </c>
      <c r="G50" s="66"/>
      <c r="H50" s="68"/>
      <c r="I50" s="69"/>
      <c r="J50" s="70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71" t="s">
        <v>318</v>
      </c>
      <c r="X50" s="68"/>
      <c r="Y50" s="68"/>
      <c r="Z50" s="68"/>
      <c r="AA50" s="68"/>
      <c r="AB50" s="70"/>
      <c r="AC50" s="69">
        <f>SUM(AC5:AC49)</f>
        <v>22142773.5</v>
      </c>
      <c r="AD50" s="72"/>
      <c r="AE50" s="73"/>
      <c r="AF50" s="73"/>
      <c r="AG50" s="74"/>
      <c r="AH50" s="3"/>
    </row>
    <row r="56" ht="15.75">
      <c r="A56" s="76"/>
    </row>
  </sheetData>
  <mergeCells count="1">
    <mergeCell ref="A1:AG1"/>
  </mergeCells>
  <printOptions horizontalCentered="1"/>
  <pageMargins left="0.39375" right="0.39375" top="0.9847222222222223" bottom="0.5513888888888889" header="0.5513888888888889" footer="0.5118055555555556"/>
  <pageSetup fitToHeight="4" fitToWidth="1" horizontalDpi="300" verticalDpi="300" orientation="landscape" paperSize="9" scale="60" r:id="rId1"/>
  <headerFooter alignWithMargins="0">
    <oddHeader>&amp;L&amp;"Times New Roman CE,Tučné"&amp;14Usnesení č. 10/892/1 - Příloha č. 2
&amp;"Times New Roman CE,Běžné"Počet stran přílohy: 4&amp;R&amp;14Strana &amp;P</oddHeader>
  </headerFooter>
  <rowBreaks count="1" manualBreakCount="1">
    <brk id="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2006-08-15T11:57:38Z</cp:lastPrinted>
  <dcterms:created xsi:type="dcterms:W3CDTF">2003-08-20T12:51:45Z</dcterms:created>
  <dcterms:modified xsi:type="dcterms:W3CDTF">2006-08-15T11:58:08Z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