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'List1'!$A$1:$N$45</definedName>
    <definedName name="Z_2B3166DE_C935_4CCC_A3DA_F03B15D90FDC_.wvu.Cols" localSheetId="0" hidden="1">'List1'!$J:$J,'List1'!#REF!</definedName>
    <definedName name="Z_2B3166DE_C935_4CCC_A3DA_F03B15D90FDC_.wvu.FilterData" localSheetId="0" hidden="1">'List1'!$B$2:$N$2</definedName>
    <definedName name="Z_2B3166DE_C935_4CCC_A3DA_F03B15D90FDC_.wvu.PrintTitles" localSheetId="0" hidden="1">'List1'!$2:$2</definedName>
    <definedName name="Z_3A08DFB0_3269_4034_80F0_3737DC74D2E7_.wvu.Cols" localSheetId="0" hidden="1">'List1'!$I:$I</definedName>
    <definedName name="Z_3A08DFB0_3269_4034_80F0_3737DC74D2E7_.wvu.FilterData" localSheetId="0" hidden="1">'List1'!$B$2:$N$2</definedName>
    <definedName name="Z_3A08DFB0_3269_4034_80F0_3737DC74D2E7_.wvu.PrintTitles" localSheetId="0" hidden="1">'List1'!$2:$2</definedName>
    <definedName name="Z_A16D5C9C_11FC_45EC_A4F0_43C48DF7FA1B_.wvu.Cols" localSheetId="0" hidden="1">'List1'!$I:$I</definedName>
    <definedName name="Z_A16D5C9C_11FC_45EC_A4F0_43C48DF7FA1B_.wvu.FilterData" localSheetId="0" hidden="1">'List1'!$B$2:$N$2</definedName>
    <definedName name="Z_A16D5C9C_11FC_45EC_A4F0_43C48DF7FA1B_.wvu.PrintArea" localSheetId="0" hidden="1">'List1'!$A$1:$N$45</definedName>
    <definedName name="Z_A16D5C9C_11FC_45EC_A4F0_43C48DF7FA1B_.wvu.PrintTitles" localSheetId="0" hidden="1">'List1'!$2:$2</definedName>
  </definedNames>
  <calcPr fullCalcOnLoad="1"/>
</workbook>
</file>

<file path=xl/sharedStrings.xml><?xml version="1.0" encoding="utf-8"?>
<sst xmlns="http://schemas.openxmlformats.org/spreadsheetml/2006/main" count="297" uniqueCount="183">
  <si>
    <t>Název žadatele</t>
  </si>
  <si>
    <t>Název projektu</t>
  </si>
  <si>
    <t>IČ</t>
  </si>
  <si>
    <t>Právní forma žadatele</t>
  </si>
  <si>
    <t>občanské sdružení</t>
  </si>
  <si>
    <t>Adresa žadatele</t>
  </si>
  <si>
    <t>Časové použití od  - do</t>
  </si>
  <si>
    <t>1.1.2006 - 31.12.2006</t>
  </si>
  <si>
    <t>Ev.č.</t>
  </si>
  <si>
    <t>Požad. výše dotace (Kč)</t>
  </si>
  <si>
    <t>církevní právnická osoba</t>
  </si>
  <si>
    <t>Mariánskohorská 1328/29, 702 00 Ostrava – Moravská Ostrava</t>
  </si>
  <si>
    <t>obecně prospěšná společnost</t>
  </si>
  <si>
    <t>Rozpočet projektu</t>
  </si>
  <si>
    <t>Terenní program Kopřivnice</t>
  </si>
  <si>
    <t>Renarkon, o.p.s.</t>
  </si>
  <si>
    <t>SOC5a/06</t>
  </si>
  <si>
    <t>Kontaktní street centrum Frýdek - Místek</t>
  </si>
  <si>
    <t>SOC2a/06</t>
  </si>
  <si>
    <t>obec</t>
  </si>
  <si>
    <t>SOC3a/06</t>
  </si>
  <si>
    <t>Fond ohrožených dětí</t>
  </si>
  <si>
    <t>SOC4a/06</t>
  </si>
  <si>
    <t>Národní rada zdravotně postižených České republiky</t>
  </si>
  <si>
    <t>Partyzánská 7, 170 00 Praha 7</t>
  </si>
  <si>
    <t>Účast Moravskoslezské krajské rady zdravotně postižených na aktualizaci a realizaci Moravskoslezského krajského plánu vyrovnávání příležitostí pro občany se zdravotním postižením</t>
  </si>
  <si>
    <t>1.3.2006 - 31.12.2006</t>
  </si>
  <si>
    <t>Město Třinec</t>
  </si>
  <si>
    <t>Komunitní plánování sociálních služeb ve městě Třinci</t>
  </si>
  <si>
    <t>Jablunkovská 160, 739 61 Třinec</t>
  </si>
  <si>
    <t>Město Rýmařov</t>
  </si>
  <si>
    <t>Zavedení mechanismů pro aktivní spoluúčast veřejnosti na komunitním plánování</t>
  </si>
  <si>
    <t>Krizové a kontaktní centrum "Pod slunečníkem"</t>
  </si>
  <si>
    <t>Hradecká 16, 746 01 Opava</t>
  </si>
  <si>
    <t>SLEZSKÁ HUMANITA, humanitární společenství pro zdravotnictví a sociální pomoc</t>
  </si>
  <si>
    <t>Sokolovská 1761, 735 06 Karviná - Nové Město</t>
  </si>
  <si>
    <t>Podpora přístupnosti staveb a odstraňování architektonických bariér v zařízeních poskytujících sociální služby</t>
  </si>
  <si>
    <t>SOC4c/06</t>
  </si>
  <si>
    <t>Občanské sdružení NET</t>
  </si>
  <si>
    <t>Terénní programy pro uživatele návykových látek pro oblast Karviné a Bohumína</t>
  </si>
  <si>
    <t>U Lesa 26/772, 734 01 Karviná - Ráj</t>
  </si>
  <si>
    <t>Nízkoprahová kontaktní střediska pro osoby s drogovou závislostí pro oblast Karviné a Bohumína</t>
  </si>
  <si>
    <t>Romský terénní program</t>
  </si>
  <si>
    <t>SOC4d/06</t>
  </si>
  <si>
    <t>Centrum pro rodinu a sociální péči</t>
  </si>
  <si>
    <t>Zpravodaj VÝZVA - podpora vzdělávání veřejnosti</t>
  </si>
  <si>
    <t xml:space="preserve">Kostelní náměstí 1, 728 02 Ostrava </t>
  </si>
  <si>
    <t>Konvent sester alžbětinek v Jablunkově</t>
  </si>
  <si>
    <t>Bezručova 395, Domov sv. Alžběty, 739 91 Jablunkov</t>
  </si>
  <si>
    <t>Bezbariérově přístupný domov</t>
  </si>
  <si>
    <t>1.5.2006 - 31.12.2006</t>
  </si>
  <si>
    <t>Nevidomí mezi námi</t>
  </si>
  <si>
    <t>TyfloCentrum ČR, o.p.s.</t>
  </si>
  <si>
    <t>U Svobodáren 1300, 735 06 Karviná - Nové Město</t>
  </si>
  <si>
    <t>Dům seniorů "POHODA", o.p.s.</t>
  </si>
  <si>
    <t>Mládí 725, 735 14 Orlová - Lutyně</t>
  </si>
  <si>
    <t>Pohoda - bezpečný pohyb handicapovaných seniorů</t>
  </si>
  <si>
    <t>Fráni Šrámka 3, 709 00 Ostrava – Mariánské Hory</t>
  </si>
  <si>
    <t>Sdružení sociálních asistentů</t>
  </si>
  <si>
    <t>Sociální asistence pro znevýhodněné rodiny s dětmi</t>
  </si>
  <si>
    <t>Rovné příležitosti pro všechny</t>
  </si>
  <si>
    <t>Haškova 1, 736 01 Havířov</t>
  </si>
  <si>
    <t>Armáda spásy</t>
  </si>
  <si>
    <t>Petržílkova 2565/23 158 00 Praha 5</t>
  </si>
  <si>
    <t>Prevence bezdomovectví</t>
  </si>
  <si>
    <t>Statutární město Opava</t>
  </si>
  <si>
    <t>Horní náměstí 69, 746 26 Opava</t>
  </si>
  <si>
    <t>Příprava k implementaci komunitního plánování v Opavě</t>
  </si>
  <si>
    <t>Město Frýdek - Místek</t>
  </si>
  <si>
    <t>Komunitní plán sociálních služeb pro město Frýdek - Místek</t>
  </si>
  <si>
    <t>Radniční 1148, 738 22 Frýdek - Místek</t>
  </si>
  <si>
    <t>Bezbariérový výtah v chráněných dílnách</t>
  </si>
  <si>
    <t>1.6.2006 - 31.12.2006</t>
  </si>
  <si>
    <t>Charita sv. Alexandra</t>
  </si>
  <si>
    <t>Holvekova 651/28, 718 00 Ostrava - Kunčičky</t>
  </si>
  <si>
    <t>SOC5b/06</t>
  </si>
  <si>
    <t>Zkvalitnit život dětí s diabetem - "Sám sobě odborníkem"</t>
  </si>
  <si>
    <t>Občanské sdružení Dítě s diabetem</t>
  </si>
  <si>
    <t>J. Škody 7/191, 700 30 Ostrava - Dubina</t>
  </si>
  <si>
    <t>RAIN MAN - sdružení rodičů a přátel dětí s autismem</t>
  </si>
  <si>
    <t>Tichá 718/11, 721 00 Ostrava - Svinov</t>
  </si>
  <si>
    <t>Diakonie ČCE - středisko v Ostravě</t>
  </si>
  <si>
    <t>SOC3c/06</t>
  </si>
  <si>
    <t>Žofinská 2739/12, 702 00 Ostrava 1</t>
  </si>
  <si>
    <t>Sociální poradenství v SPS</t>
  </si>
  <si>
    <t>Výcvik a činnost aktivistů primární prevence</t>
  </si>
  <si>
    <t>Citadela - sdružení pro podporu prevence závislostí a sociálně patologických jevů</t>
  </si>
  <si>
    <t>Krnovská 9, 792 01 Bruntál</t>
  </si>
  <si>
    <t>Komunitní plánování sociálních služeb Bruntál</t>
  </si>
  <si>
    <t>Město Bruntál</t>
  </si>
  <si>
    <t>Nádražní 20, 792 01 Bruntál</t>
  </si>
  <si>
    <t>Město Nový Jičín</t>
  </si>
  <si>
    <t>Masarykovo náměstí 1, 741 01 Nový Jičín</t>
  </si>
  <si>
    <t>II. etapa procesu komunitního plánování na území města Nového Jičína</t>
  </si>
  <si>
    <t>Modrý kříž Karviná</t>
  </si>
  <si>
    <t>Modrý kříž v České republice</t>
  </si>
  <si>
    <t>Na Nivách 7, 737 01 Český Těšín</t>
  </si>
  <si>
    <t>Občanské sdružení "AVE"</t>
  </si>
  <si>
    <t>Ostravská 1628, 737 01 Český Těšín</t>
  </si>
  <si>
    <t>Provoz K - Centra AVE</t>
  </si>
  <si>
    <t>Zařízení pro děti vyžadující okamžitou pomoc Klokánek Dolní Benešov</t>
  </si>
  <si>
    <t>Na Poříčí 6, 110 00 Praha 1</t>
  </si>
  <si>
    <t>JÍZDA</t>
  </si>
  <si>
    <t>ZŠ - M. Kudeříkové 14/1143,           736 01 Havířov - Město</t>
  </si>
  <si>
    <t>"Ptáme se odborníků"</t>
  </si>
  <si>
    <t>Celonárodní konference Autismus 2006</t>
  </si>
  <si>
    <t>Šmeralova 3, 794 01 Krnov</t>
  </si>
  <si>
    <t>SLUNCE – služby nízkoprahového centra</t>
  </si>
  <si>
    <t>Slezská diakonie</t>
  </si>
  <si>
    <t>Na Nivách  7, 737 01 Český Těšín</t>
  </si>
  <si>
    <t>Podpora rozvoje asistence v sociálně ohrožených rodinách</t>
  </si>
  <si>
    <t>Sociální asistence v rodinách s dětmi ohrožených sociální exkluzí</t>
  </si>
  <si>
    <t>Sociální asistence na Krnovsku</t>
  </si>
  <si>
    <t>RD 89/06</t>
  </si>
  <si>
    <t>RD 87/06</t>
  </si>
  <si>
    <t>RD 83/06</t>
  </si>
  <si>
    <t>RD 81/06</t>
  </si>
  <si>
    <t>RD 80/06</t>
  </si>
  <si>
    <t>RD 79/06</t>
  </si>
  <si>
    <t>RD 78/06</t>
  </si>
  <si>
    <t>RD 74/06</t>
  </si>
  <si>
    <t>RD 71/06</t>
  </si>
  <si>
    <t>RD 72/06</t>
  </si>
  <si>
    <t>RD 69/06</t>
  </si>
  <si>
    <t>RD 62/06</t>
  </si>
  <si>
    <t>RD 63/06</t>
  </si>
  <si>
    <t>RD 58/06</t>
  </si>
  <si>
    <t>RD 57/06</t>
  </si>
  <si>
    <t>RD 54/06</t>
  </si>
  <si>
    <t>RD 52/06</t>
  </si>
  <si>
    <t>RD 51/06</t>
  </si>
  <si>
    <t>RD 49/06</t>
  </si>
  <si>
    <t>RD 47/06</t>
  </si>
  <si>
    <t>RD 46/06</t>
  </si>
  <si>
    <t>RD 44/06</t>
  </si>
  <si>
    <t>RD 43/06</t>
  </si>
  <si>
    <t>KRYSTAL - sdružení pro podporu prevence a práce s drogově závislými</t>
  </si>
  <si>
    <t>RD 42/06</t>
  </si>
  <si>
    <t>RD 41/06</t>
  </si>
  <si>
    <t>RD 36/06</t>
  </si>
  <si>
    <t>RD 31/06</t>
  </si>
  <si>
    <t>RD 22/06</t>
  </si>
  <si>
    <t>RD 18/06</t>
  </si>
  <si>
    <t>RD 14/06</t>
  </si>
  <si>
    <t>RD 09/06</t>
  </si>
  <si>
    <t>RD 08/06</t>
  </si>
  <si>
    <t>RD 05/06</t>
  </si>
  <si>
    <t>RD 01/06</t>
  </si>
  <si>
    <t xml:space="preserve">Církevní středisko mládeže sv. Jana Boska v Havířově </t>
  </si>
  <si>
    <t>Poř. č.</t>
  </si>
  <si>
    <t xml:space="preserve">Poskytnutá výše dotace  (Kč) </t>
  </si>
  <si>
    <t xml:space="preserve">Max.% podíl dotace na uznatel. náklad. </t>
  </si>
  <si>
    <t>služby, sociodemografická analýza a analýza poskytovatelů sociálních služeb, jejich zpracování externí organizací</t>
  </si>
  <si>
    <t>analýzy potřeb uživatelů a poskytovatelů sociálních služeb, služby, osobní náklady</t>
  </si>
  <si>
    <t>spotřebované nákupy, osobní náklady</t>
  </si>
  <si>
    <t>spotřebované nákupy, služby, účetní služby, osobní náklady</t>
  </si>
  <si>
    <t>služby, účetní služby, osobní náklady</t>
  </si>
  <si>
    <t>dlouhodobý majetek</t>
  </si>
  <si>
    <t>spotřebované nákupy, služby,  osobní náklady</t>
  </si>
  <si>
    <t>spotřebované nákupy, služby, osobní náklady</t>
  </si>
  <si>
    <t>Náměstí Míru 1, 795 01 Rýmařov</t>
  </si>
  <si>
    <t xml:space="preserve">Kód </t>
  </si>
  <si>
    <t>Účel použití v souladu s žádostí a Podmínkami pro poskytování dotací z rozpočtu MSK</t>
  </si>
  <si>
    <t>celkem</t>
  </si>
  <si>
    <t>celkem za všechny programy</t>
  </si>
  <si>
    <t>spotřebované nákupy, DDHM, služby, osobní náklady</t>
  </si>
  <si>
    <t>spotřebované nákupy, DDHM, služby, sociodemografická analýza</t>
  </si>
  <si>
    <t>spotřebované nákupy, DDHM, DDNM, služby, osobní náklady</t>
  </si>
  <si>
    <t>DDHM, služby</t>
  </si>
  <si>
    <t>spotřebované nákupy, DDHM, služby, účetní služby, osobní náklady</t>
  </si>
  <si>
    <t>spotřebované nákupy, DDHM, služby</t>
  </si>
  <si>
    <t>spotřebované nákupy, DDHM, DDNM, služby</t>
  </si>
  <si>
    <t>spotřebované nákupy,  služby, nájemné</t>
  </si>
  <si>
    <t>spotřebované nákupy, DDHM, služby,  osobní náklady</t>
  </si>
  <si>
    <t>spotřebované nákupy, DDHM, služby, účetní služby, osobní náklady, psychologická vyšetření klientů</t>
  </si>
  <si>
    <t>spotřebované nákupy, DDHM, služby, účetní služby, osobní náklady, propagace</t>
  </si>
  <si>
    <t>Legenda:</t>
  </si>
  <si>
    <t>DDHM = drobný dlouhodobý hmotný majetek</t>
  </si>
  <si>
    <t>DDNM = drobný dlouhodobý nehmotný majetek</t>
  </si>
  <si>
    <r>
      <t>5a/06,5b/06</t>
    </r>
    <r>
      <rPr>
        <b/>
        <sz val="14"/>
        <rFont val="Arial CE"/>
        <family val="2"/>
      </rPr>
      <t xml:space="preserve"> Program protidrogové politiky kraje</t>
    </r>
  </si>
  <si>
    <r>
      <t xml:space="preserve">4a/06,4c/06, 4d/06 </t>
    </r>
    <r>
      <rPr>
        <b/>
        <sz val="14"/>
        <rFont val="Arial CE"/>
        <family val="2"/>
      </rPr>
      <t>Program podpory realizace specifických opatření Moravskoslezského krajského plánu vyrovnávání příležitostí pro občany se zdravotním postižením</t>
    </r>
  </si>
  <si>
    <r>
      <t xml:space="preserve"> </t>
    </r>
    <r>
      <rPr>
        <sz val="14"/>
        <rFont val="Arial CE"/>
        <family val="2"/>
      </rPr>
      <t>2a/06, 3a/06, 3b/06, 3c/06</t>
    </r>
    <r>
      <rPr>
        <b/>
        <sz val="14"/>
        <rFont val="Arial CE"/>
        <family val="2"/>
      </rPr>
      <t xml:space="preserve"> Program rozvoje sociálních služeb kraje</t>
    </r>
  </si>
  <si>
    <t>Poskytnutí účelových investičních a neinvestičních dotací z rozpočtu Moravskoslezského kraje na rok 2006 na podporu projektů v oblastí sociální a protidrogové politiky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</si>
</sst>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" fontId="0" fillId="2" borderId="4" xfId="0" applyNumberFormat="1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3" fontId="0" fillId="2" borderId="6" xfId="0" applyNumberFormat="1" applyFill="1" applyBorder="1" applyAlignment="1">
      <alignment horizontal="center" vertical="center" wrapText="1"/>
    </xf>
    <xf numFmtId="10" fontId="0" fillId="2" borderId="7" xfId="0" applyNumberFormat="1" applyFill="1" applyBorder="1" applyAlignment="1">
      <alignment horizontal="center" vertical="center" wrapText="1"/>
    </xf>
    <xf numFmtId="10" fontId="0" fillId="2" borderId="7" xfId="0" applyNumberForma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10" fontId="0" fillId="2" borderId="11" xfId="0" applyNumberForma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workbookViewId="0" topLeftCell="A1">
      <pane ySplit="2" topLeftCell="BM36" activePane="bottomLeft" state="frozen"/>
      <selection pane="topLeft" activeCell="A1" sqref="A1"/>
      <selection pane="bottomLeft" activeCell="K2" sqref="K2"/>
    </sheetView>
  </sheetViews>
  <sheetFormatPr defaultColWidth="9.00390625" defaultRowHeight="60" customHeight="1"/>
  <cols>
    <col min="1" max="1" width="4.75390625" style="2" customWidth="1"/>
    <col min="2" max="2" width="6.00390625" style="2" customWidth="1"/>
    <col min="3" max="3" width="6.125" style="2" customWidth="1"/>
    <col min="4" max="4" width="22.375" style="3" customWidth="1"/>
    <col min="5" max="5" width="10.00390625" style="2" customWidth="1"/>
    <col min="6" max="6" width="12.00390625" style="2" customWidth="1"/>
    <col min="7" max="7" width="23.875" style="2" customWidth="1"/>
    <col min="8" max="8" width="24.875" style="3" customWidth="1"/>
    <col min="9" max="9" width="11.125" style="19" hidden="1" customWidth="1"/>
    <col min="10" max="10" width="9.00390625" style="19" customWidth="1"/>
    <col min="11" max="11" width="11.625" style="19" customWidth="1"/>
    <col min="12" max="12" width="12.75390625" style="19" customWidth="1"/>
    <col min="13" max="13" width="25.125" style="41" customWidth="1"/>
    <col min="14" max="14" width="11.75390625" style="9" customWidth="1"/>
    <col min="15" max="16384" width="9.125" style="3" customWidth="1"/>
  </cols>
  <sheetData>
    <row r="1" spans="1:14" ht="42" customHeight="1">
      <c r="A1" s="58" t="s">
        <v>182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76.5" customHeight="1">
      <c r="A2" s="11" t="s">
        <v>149</v>
      </c>
      <c r="B2" s="11" t="s">
        <v>8</v>
      </c>
      <c r="C2" s="11" t="s">
        <v>161</v>
      </c>
      <c r="D2" s="11" t="s">
        <v>0</v>
      </c>
      <c r="E2" s="11" t="s">
        <v>2</v>
      </c>
      <c r="F2" s="11" t="s">
        <v>3</v>
      </c>
      <c r="G2" s="11" t="s">
        <v>5</v>
      </c>
      <c r="H2" s="11" t="s">
        <v>1</v>
      </c>
      <c r="I2" s="12" t="s">
        <v>13</v>
      </c>
      <c r="J2" s="12" t="s">
        <v>9</v>
      </c>
      <c r="K2" s="12" t="s">
        <v>150</v>
      </c>
      <c r="L2" s="14" t="s">
        <v>151</v>
      </c>
      <c r="M2" s="40" t="s">
        <v>162</v>
      </c>
      <c r="N2" s="13" t="s">
        <v>6</v>
      </c>
    </row>
    <row r="3" spans="1:14" s="6" customFormat="1" ht="18" customHeight="1">
      <c r="A3" s="63" t="s">
        <v>181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48.75" customHeight="1">
      <c r="A4" s="1">
        <v>1</v>
      </c>
      <c r="B4" s="1" t="s">
        <v>129</v>
      </c>
      <c r="C4" s="1" t="s">
        <v>18</v>
      </c>
      <c r="D4" s="4" t="s">
        <v>27</v>
      </c>
      <c r="E4" s="1">
        <v>297313</v>
      </c>
      <c r="F4" s="15" t="s">
        <v>19</v>
      </c>
      <c r="G4" s="1" t="s">
        <v>29</v>
      </c>
      <c r="H4" s="4" t="s">
        <v>28</v>
      </c>
      <c r="I4" s="5">
        <v>480900</v>
      </c>
      <c r="J4" s="5">
        <v>349500</v>
      </c>
      <c r="K4" s="16">
        <f>ROUND(J4,-2)</f>
        <v>349500</v>
      </c>
      <c r="L4" s="17">
        <f aca="true" t="shared" si="0" ref="L4:L41">K4/I4</f>
        <v>0.7267623206487835</v>
      </c>
      <c r="M4" s="39" t="s">
        <v>165</v>
      </c>
      <c r="N4" s="18" t="s">
        <v>26</v>
      </c>
    </row>
    <row r="5" spans="1:14" ht="53.25" customHeight="1">
      <c r="A5" s="1">
        <v>2</v>
      </c>
      <c r="B5" s="1" t="s">
        <v>114</v>
      </c>
      <c r="C5" s="1" t="s">
        <v>18</v>
      </c>
      <c r="D5" s="4" t="s">
        <v>65</v>
      </c>
      <c r="E5" s="1">
        <v>300535</v>
      </c>
      <c r="F5" s="1" t="s">
        <v>19</v>
      </c>
      <c r="G5" s="1" t="s">
        <v>66</v>
      </c>
      <c r="H5" s="4" t="s">
        <v>67</v>
      </c>
      <c r="I5" s="5">
        <v>695600</v>
      </c>
      <c r="J5" s="5">
        <v>487500</v>
      </c>
      <c r="K5" s="16">
        <f>ROUND(J5,-2)</f>
        <v>487500</v>
      </c>
      <c r="L5" s="17">
        <f t="shared" si="0"/>
        <v>0.7008338125359402</v>
      </c>
      <c r="M5" s="39" t="s">
        <v>153</v>
      </c>
      <c r="N5" s="18" t="s">
        <v>26</v>
      </c>
    </row>
    <row r="6" spans="1:14" ht="60" customHeight="1">
      <c r="A6" s="1">
        <v>3</v>
      </c>
      <c r="B6" s="1" t="s">
        <v>131</v>
      </c>
      <c r="C6" s="1" t="s">
        <v>18</v>
      </c>
      <c r="D6" s="4" t="s">
        <v>91</v>
      </c>
      <c r="E6" s="1">
        <v>298212</v>
      </c>
      <c r="F6" s="15" t="s">
        <v>19</v>
      </c>
      <c r="G6" s="1" t="s">
        <v>92</v>
      </c>
      <c r="H6" s="4" t="s">
        <v>93</v>
      </c>
      <c r="I6" s="5">
        <v>397000</v>
      </c>
      <c r="J6" s="5">
        <v>297750</v>
      </c>
      <c r="K6" s="16">
        <v>297700</v>
      </c>
      <c r="L6" s="17">
        <f t="shared" si="0"/>
        <v>0.7498740554156171</v>
      </c>
      <c r="M6" s="39" t="s">
        <v>166</v>
      </c>
      <c r="N6" s="18" t="s">
        <v>7</v>
      </c>
    </row>
    <row r="7" spans="1:14" ht="56.25" customHeight="1">
      <c r="A7" s="1">
        <v>4</v>
      </c>
      <c r="B7" s="1" t="s">
        <v>133</v>
      </c>
      <c r="C7" s="1" t="s">
        <v>18</v>
      </c>
      <c r="D7" s="4" t="s">
        <v>89</v>
      </c>
      <c r="E7" s="1">
        <v>295892</v>
      </c>
      <c r="F7" s="15" t="s">
        <v>19</v>
      </c>
      <c r="G7" s="1" t="s">
        <v>90</v>
      </c>
      <c r="H7" s="4" t="s">
        <v>88</v>
      </c>
      <c r="I7" s="5">
        <v>650000</v>
      </c>
      <c r="J7" s="5">
        <v>487500</v>
      </c>
      <c r="K7" s="16">
        <f>ROUND(J7,-2)</f>
        <v>487500</v>
      </c>
      <c r="L7" s="17">
        <f t="shared" si="0"/>
        <v>0.75</v>
      </c>
      <c r="M7" s="39" t="s">
        <v>167</v>
      </c>
      <c r="N7" s="18" t="s">
        <v>7</v>
      </c>
    </row>
    <row r="8" spans="1:14" ht="72" customHeight="1">
      <c r="A8" s="1">
        <v>5</v>
      </c>
      <c r="B8" s="1" t="s">
        <v>132</v>
      </c>
      <c r="C8" s="1" t="s">
        <v>18</v>
      </c>
      <c r="D8" s="4" t="s">
        <v>68</v>
      </c>
      <c r="E8" s="1">
        <v>296643</v>
      </c>
      <c r="F8" s="1" t="s">
        <v>19</v>
      </c>
      <c r="G8" s="1" t="s">
        <v>70</v>
      </c>
      <c r="H8" s="4" t="s">
        <v>69</v>
      </c>
      <c r="I8" s="5">
        <v>663675</v>
      </c>
      <c r="J8" s="5">
        <v>496307</v>
      </c>
      <c r="K8" s="16">
        <f>ROUND(J8,-2)</f>
        <v>496300</v>
      </c>
      <c r="L8" s="17">
        <f t="shared" si="0"/>
        <v>0.7478057784307078</v>
      </c>
      <c r="M8" s="39" t="s">
        <v>152</v>
      </c>
      <c r="N8" s="18" t="s">
        <v>7</v>
      </c>
    </row>
    <row r="9" spans="1:14" ht="58.5" customHeight="1">
      <c r="A9" s="1">
        <v>6</v>
      </c>
      <c r="B9" s="1" t="s">
        <v>130</v>
      </c>
      <c r="C9" s="1" t="s">
        <v>18</v>
      </c>
      <c r="D9" s="4" t="s">
        <v>30</v>
      </c>
      <c r="E9" s="1">
        <v>296317</v>
      </c>
      <c r="F9" s="1" t="s">
        <v>19</v>
      </c>
      <c r="G9" s="1" t="s">
        <v>160</v>
      </c>
      <c r="H9" s="4" t="s">
        <v>31</v>
      </c>
      <c r="I9" s="5">
        <v>103000</v>
      </c>
      <c r="J9" s="5">
        <v>77250</v>
      </c>
      <c r="K9" s="16">
        <v>77200</v>
      </c>
      <c r="L9" s="17">
        <f t="shared" si="0"/>
        <v>0.7495145631067961</v>
      </c>
      <c r="M9" s="39" t="s">
        <v>168</v>
      </c>
      <c r="N9" s="18" t="s">
        <v>26</v>
      </c>
    </row>
    <row r="10" spans="1:14" ht="48" customHeight="1">
      <c r="A10" s="1">
        <v>7</v>
      </c>
      <c r="B10" s="1" t="s">
        <v>119</v>
      </c>
      <c r="C10" s="1" t="s">
        <v>20</v>
      </c>
      <c r="D10" s="4" t="s">
        <v>58</v>
      </c>
      <c r="E10" s="1">
        <v>26642638</v>
      </c>
      <c r="F10" s="1" t="s">
        <v>4</v>
      </c>
      <c r="G10" s="1" t="s">
        <v>57</v>
      </c>
      <c r="H10" s="4" t="s">
        <v>59</v>
      </c>
      <c r="I10" s="5">
        <v>515000</v>
      </c>
      <c r="J10" s="5">
        <v>215000</v>
      </c>
      <c r="K10" s="16">
        <f aca="true" t="shared" si="1" ref="K10:K15">ROUND(J10,-2)</f>
        <v>215000</v>
      </c>
      <c r="L10" s="17">
        <f t="shared" si="0"/>
        <v>0.4174757281553398</v>
      </c>
      <c r="M10" s="39" t="s">
        <v>165</v>
      </c>
      <c r="N10" s="18" t="s">
        <v>7</v>
      </c>
    </row>
    <row r="11" spans="1:14" ht="53.25" customHeight="1">
      <c r="A11" s="1">
        <v>8</v>
      </c>
      <c r="B11" s="1" t="s">
        <v>147</v>
      </c>
      <c r="C11" s="1" t="s">
        <v>20</v>
      </c>
      <c r="D11" s="4" t="s">
        <v>62</v>
      </c>
      <c r="E11" s="1">
        <v>40613411</v>
      </c>
      <c r="F11" s="1" t="s">
        <v>4</v>
      </c>
      <c r="G11" s="1" t="s">
        <v>63</v>
      </c>
      <c r="H11" s="4" t="s">
        <v>64</v>
      </c>
      <c r="I11" s="5">
        <v>1139000</v>
      </c>
      <c r="J11" s="5">
        <v>309000</v>
      </c>
      <c r="K11" s="16">
        <f t="shared" si="1"/>
        <v>309000</v>
      </c>
      <c r="L11" s="17">
        <f t="shared" si="0"/>
        <v>0.2712906057945566</v>
      </c>
      <c r="M11" s="39" t="s">
        <v>167</v>
      </c>
      <c r="N11" s="7" t="s">
        <v>7</v>
      </c>
    </row>
    <row r="12" spans="1:14" ht="57" customHeight="1">
      <c r="A12" s="1">
        <v>9</v>
      </c>
      <c r="B12" s="1" t="s">
        <v>118</v>
      </c>
      <c r="C12" s="1" t="s">
        <v>20</v>
      </c>
      <c r="D12" s="4" t="s">
        <v>108</v>
      </c>
      <c r="E12" s="1">
        <v>65468562</v>
      </c>
      <c r="F12" s="24" t="s">
        <v>10</v>
      </c>
      <c r="G12" s="1" t="s">
        <v>109</v>
      </c>
      <c r="H12" s="4" t="s">
        <v>110</v>
      </c>
      <c r="I12" s="5">
        <v>357372</v>
      </c>
      <c r="J12" s="5">
        <v>264320</v>
      </c>
      <c r="K12" s="16">
        <f t="shared" si="1"/>
        <v>264300</v>
      </c>
      <c r="L12" s="17">
        <f t="shared" si="0"/>
        <v>0.73956549477855</v>
      </c>
      <c r="M12" s="39" t="s">
        <v>169</v>
      </c>
      <c r="N12" s="18" t="s">
        <v>72</v>
      </c>
    </row>
    <row r="13" spans="1:14" ht="51.75" customHeight="1">
      <c r="A13" s="1">
        <v>10</v>
      </c>
      <c r="B13" s="1" t="s">
        <v>117</v>
      </c>
      <c r="C13" s="1" t="s">
        <v>20</v>
      </c>
      <c r="D13" s="4" t="s">
        <v>108</v>
      </c>
      <c r="E13" s="1">
        <v>65468562</v>
      </c>
      <c r="F13" s="8" t="s">
        <v>10</v>
      </c>
      <c r="G13" s="1" t="s">
        <v>109</v>
      </c>
      <c r="H13" s="4" t="s">
        <v>111</v>
      </c>
      <c r="I13" s="5">
        <v>1082840</v>
      </c>
      <c r="J13" s="5">
        <v>382500</v>
      </c>
      <c r="K13" s="16">
        <f t="shared" si="1"/>
        <v>382500</v>
      </c>
      <c r="L13" s="17">
        <f t="shared" si="0"/>
        <v>0.35323778212847695</v>
      </c>
      <c r="M13" s="39" t="s">
        <v>169</v>
      </c>
      <c r="N13" s="18" t="s">
        <v>7</v>
      </c>
    </row>
    <row r="14" spans="1:14" ht="54" customHeight="1">
      <c r="A14" s="1">
        <v>11</v>
      </c>
      <c r="B14" s="1" t="s">
        <v>116</v>
      </c>
      <c r="C14" s="1" t="s">
        <v>20</v>
      </c>
      <c r="D14" s="4" t="s">
        <v>108</v>
      </c>
      <c r="E14" s="1">
        <v>65468562</v>
      </c>
      <c r="F14" s="24" t="s">
        <v>10</v>
      </c>
      <c r="G14" s="1" t="s">
        <v>109</v>
      </c>
      <c r="H14" s="4" t="s">
        <v>112</v>
      </c>
      <c r="I14" s="5">
        <v>478930</v>
      </c>
      <c r="J14" s="5">
        <v>356930</v>
      </c>
      <c r="K14" s="16">
        <f t="shared" si="1"/>
        <v>356900</v>
      </c>
      <c r="L14" s="17">
        <f t="shared" si="0"/>
        <v>0.7452028480153676</v>
      </c>
      <c r="M14" s="39" t="s">
        <v>169</v>
      </c>
      <c r="N14" s="18" t="s">
        <v>26</v>
      </c>
    </row>
    <row r="15" spans="1:14" ht="48" customHeight="1">
      <c r="A15" s="1">
        <v>12</v>
      </c>
      <c r="B15" s="1" t="s">
        <v>143</v>
      </c>
      <c r="C15" s="1" t="s">
        <v>82</v>
      </c>
      <c r="D15" s="4" t="s">
        <v>81</v>
      </c>
      <c r="E15" s="1">
        <v>41035526</v>
      </c>
      <c r="F15" s="8" t="s">
        <v>10</v>
      </c>
      <c r="G15" s="1" t="s">
        <v>83</v>
      </c>
      <c r="H15" s="4" t="s">
        <v>84</v>
      </c>
      <c r="I15" s="5">
        <v>207400</v>
      </c>
      <c r="J15" s="5">
        <v>88000</v>
      </c>
      <c r="K15" s="16">
        <f t="shared" si="1"/>
        <v>88000</v>
      </c>
      <c r="L15" s="17">
        <f t="shared" si="0"/>
        <v>0.42430086788813887</v>
      </c>
      <c r="M15" s="39" t="s">
        <v>154</v>
      </c>
      <c r="N15" s="18" t="s">
        <v>7</v>
      </c>
    </row>
    <row r="16" spans="1:14" ht="54" customHeight="1">
      <c r="A16" s="1">
        <v>13</v>
      </c>
      <c r="B16" s="1" t="s">
        <v>141</v>
      </c>
      <c r="C16" s="1" t="s">
        <v>82</v>
      </c>
      <c r="D16" s="4" t="s">
        <v>21</v>
      </c>
      <c r="E16" s="1">
        <v>499277</v>
      </c>
      <c r="F16" s="1" t="s">
        <v>4</v>
      </c>
      <c r="G16" s="1" t="s">
        <v>101</v>
      </c>
      <c r="H16" s="4" t="s">
        <v>100</v>
      </c>
      <c r="I16" s="5">
        <v>5913080</v>
      </c>
      <c r="J16" s="5">
        <v>475000</v>
      </c>
      <c r="K16" s="16">
        <v>388600</v>
      </c>
      <c r="L16" s="17">
        <f t="shared" si="0"/>
        <v>0.06571871173736868</v>
      </c>
      <c r="M16" s="39" t="s">
        <v>170</v>
      </c>
      <c r="N16" s="18" t="s">
        <v>7</v>
      </c>
    </row>
    <row r="17" spans="1:14" ht="54" customHeight="1">
      <c r="A17" s="44"/>
      <c r="B17" s="45"/>
      <c r="C17" s="45"/>
      <c r="D17" s="46"/>
      <c r="E17" s="45"/>
      <c r="F17" s="45"/>
      <c r="G17" s="45"/>
      <c r="H17" s="46"/>
      <c r="I17" s="47"/>
      <c r="J17" s="5" t="s">
        <v>163</v>
      </c>
      <c r="K17" s="5">
        <f>SUM(K4:K16)</f>
        <v>4200000</v>
      </c>
      <c r="L17" s="48"/>
      <c r="M17" s="49"/>
      <c r="N17" s="50"/>
    </row>
    <row r="18" spans="1:14" ht="36" customHeight="1">
      <c r="A18" s="66" t="s">
        <v>180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119.25" customHeight="1">
      <c r="A19" s="1">
        <v>14</v>
      </c>
      <c r="B19" s="1" t="s">
        <v>134</v>
      </c>
      <c r="C19" s="1" t="s">
        <v>22</v>
      </c>
      <c r="D19" s="4" t="s">
        <v>23</v>
      </c>
      <c r="E19" s="1">
        <v>70856478</v>
      </c>
      <c r="F19" s="15" t="s">
        <v>4</v>
      </c>
      <c r="G19" s="1" t="s">
        <v>24</v>
      </c>
      <c r="H19" s="4" t="s">
        <v>25</v>
      </c>
      <c r="I19" s="5">
        <v>383315</v>
      </c>
      <c r="J19" s="5">
        <v>259709</v>
      </c>
      <c r="K19" s="16">
        <f>ROUND(J19,-2)</f>
        <v>259700</v>
      </c>
      <c r="L19" s="17">
        <f t="shared" si="0"/>
        <v>0.6775106635534743</v>
      </c>
      <c r="M19" s="39" t="s">
        <v>169</v>
      </c>
      <c r="N19" s="18" t="s">
        <v>26</v>
      </c>
    </row>
    <row r="20" spans="1:14" ht="51" customHeight="1">
      <c r="A20" s="1">
        <v>15</v>
      </c>
      <c r="B20" s="1" t="s">
        <v>145</v>
      </c>
      <c r="C20" s="1" t="s">
        <v>22</v>
      </c>
      <c r="D20" s="4" t="s">
        <v>148</v>
      </c>
      <c r="E20" s="1">
        <v>48806030</v>
      </c>
      <c r="F20" s="24" t="s">
        <v>10</v>
      </c>
      <c r="G20" s="1" t="s">
        <v>61</v>
      </c>
      <c r="H20" s="4" t="s">
        <v>60</v>
      </c>
      <c r="I20" s="5">
        <v>438900</v>
      </c>
      <c r="J20" s="5">
        <v>300000</v>
      </c>
      <c r="K20" s="16">
        <f>ROUND(J20,-2)</f>
        <v>300000</v>
      </c>
      <c r="L20" s="17">
        <f t="shared" si="0"/>
        <v>0.683526999316473</v>
      </c>
      <c r="M20" s="39" t="s">
        <v>171</v>
      </c>
      <c r="N20" s="7" t="s">
        <v>7</v>
      </c>
    </row>
    <row r="21" spans="1:14" ht="37.5" customHeight="1">
      <c r="A21" s="1">
        <v>16</v>
      </c>
      <c r="B21" s="1" t="s">
        <v>140</v>
      </c>
      <c r="C21" s="1" t="s">
        <v>37</v>
      </c>
      <c r="D21" s="4" t="s">
        <v>73</v>
      </c>
      <c r="E21" s="1">
        <v>26520788</v>
      </c>
      <c r="F21" s="24" t="s">
        <v>10</v>
      </c>
      <c r="G21" s="1" t="s">
        <v>74</v>
      </c>
      <c r="H21" s="4" t="s">
        <v>71</v>
      </c>
      <c r="I21" s="5">
        <v>450000</v>
      </c>
      <c r="J21" s="5">
        <v>335000</v>
      </c>
      <c r="K21" s="16">
        <f>ROUND(J21,-2)</f>
        <v>335000</v>
      </c>
      <c r="L21" s="17">
        <f t="shared" si="0"/>
        <v>0.7444444444444445</v>
      </c>
      <c r="M21" s="39" t="s">
        <v>157</v>
      </c>
      <c r="N21" s="18" t="s">
        <v>72</v>
      </c>
    </row>
    <row r="22" spans="1:14" ht="42" customHeight="1">
      <c r="A22" s="1">
        <v>17</v>
      </c>
      <c r="B22" s="1" t="s">
        <v>138</v>
      </c>
      <c r="C22" s="1" t="s">
        <v>37</v>
      </c>
      <c r="D22" s="4" t="s">
        <v>47</v>
      </c>
      <c r="E22" s="1">
        <v>494330</v>
      </c>
      <c r="F22" s="8" t="s">
        <v>10</v>
      </c>
      <c r="G22" s="1" t="s">
        <v>48</v>
      </c>
      <c r="H22" s="4" t="s">
        <v>49</v>
      </c>
      <c r="I22" s="5">
        <v>900900</v>
      </c>
      <c r="J22" s="5">
        <v>500000</v>
      </c>
      <c r="K22" s="16">
        <f>ROUND(J22,-2)</f>
        <v>500000</v>
      </c>
      <c r="L22" s="17">
        <f t="shared" si="0"/>
        <v>0.555000555000555</v>
      </c>
      <c r="M22" s="39" t="s">
        <v>157</v>
      </c>
      <c r="N22" s="18" t="s">
        <v>50</v>
      </c>
    </row>
    <row r="23" spans="1:14" ht="45" customHeight="1">
      <c r="A23" s="1">
        <v>18</v>
      </c>
      <c r="B23" s="1" t="s">
        <v>142</v>
      </c>
      <c r="C23" s="1" t="s">
        <v>37</v>
      </c>
      <c r="D23" s="4" t="s">
        <v>54</v>
      </c>
      <c r="E23" s="1">
        <v>25852051</v>
      </c>
      <c r="F23" s="15" t="s">
        <v>12</v>
      </c>
      <c r="G23" s="1" t="s">
        <v>55</v>
      </c>
      <c r="H23" s="4" t="s">
        <v>56</v>
      </c>
      <c r="I23" s="5">
        <v>504629</v>
      </c>
      <c r="J23" s="5">
        <v>353000</v>
      </c>
      <c r="K23" s="16">
        <f>ROUND(J23,-2)</f>
        <v>353000</v>
      </c>
      <c r="L23" s="17">
        <f t="shared" si="0"/>
        <v>0.6995238085801648</v>
      </c>
      <c r="M23" s="39" t="s">
        <v>157</v>
      </c>
      <c r="N23" s="18" t="s">
        <v>7</v>
      </c>
    </row>
    <row r="24" spans="1:14" ht="66" customHeight="1">
      <c r="A24" s="1">
        <v>19</v>
      </c>
      <c r="B24" s="1" t="s">
        <v>115</v>
      </c>
      <c r="C24" s="1" t="s">
        <v>37</v>
      </c>
      <c r="D24" s="4" t="s">
        <v>34</v>
      </c>
      <c r="E24" s="1">
        <v>42864917</v>
      </c>
      <c r="F24" s="1" t="s">
        <v>4</v>
      </c>
      <c r="G24" s="1" t="s">
        <v>35</v>
      </c>
      <c r="H24" s="4" t="s">
        <v>36</v>
      </c>
      <c r="I24" s="5">
        <v>3700000</v>
      </c>
      <c r="J24" s="5">
        <v>500000</v>
      </c>
      <c r="K24" s="16">
        <v>110400</v>
      </c>
      <c r="L24" s="17">
        <f t="shared" si="0"/>
        <v>0.029837837837837836</v>
      </c>
      <c r="M24" s="39" t="s">
        <v>157</v>
      </c>
      <c r="N24" s="18" t="s">
        <v>26</v>
      </c>
    </row>
    <row r="25" spans="1:14" ht="42" customHeight="1">
      <c r="A25" s="1">
        <v>20</v>
      </c>
      <c r="B25" s="1" t="s">
        <v>126</v>
      </c>
      <c r="C25" s="1" t="s">
        <v>43</v>
      </c>
      <c r="D25" s="4" t="s">
        <v>77</v>
      </c>
      <c r="E25" s="1">
        <v>26673371</v>
      </c>
      <c r="F25" s="15" t="s">
        <v>4</v>
      </c>
      <c r="G25" s="1" t="s">
        <v>78</v>
      </c>
      <c r="H25" s="4" t="s">
        <v>76</v>
      </c>
      <c r="I25" s="5">
        <v>356500</v>
      </c>
      <c r="J25" s="5">
        <v>242500</v>
      </c>
      <c r="K25" s="16">
        <f aca="true" t="shared" si="2" ref="K25:K38">ROUND(J25,-2)</f>
        <v>242500</v>
      </c>
      <c r="L25" s="17">
        <f t="shared" si="0"/>
        <v>0.6802244039270687</v>
      </c>
      <c r="M25" s="39" t="s">
        <v>167</v>
      </c>
      <c r="N25" s="18" t="s">
        <v>7</v>
      </c>
    </row>
    <row r="26" spans="1:14" ht="48" customHeight="1">
      <c r="A26" s="1">
        <v>21</v>
      </c>
      <c r="B26" s="1" t="s">
        <v>123</v>
      </c>
      <c r="C26" s="1" t="s">
        <v>43</v>
      </c>
      <c r="D26" s="4" t="s">
        <v>79</v>
      </c>
      <c r="E26" s="1">
        <v>70844861</v>
      </c>
      <c r="F26" s="1" t="s">
        <v>4</v>
      </c>
      <c r="G26" s="1" t="s">
        <v>80</v>
      </c>
      <c r="H26" s="4" t="s">
        <v>105</v>
      </c>
      <c r="I26" s="5">
        <v>126800</v>
      </c>
      <c r="J26" s="5">
        <v>95100</v>
      </c>
      <c r="K26" s="16">
        <f t="shared" si="2"/>
        <v>95100</v>
      </c>
      <c r="L26" s="17">
        <f t="shared" si="0"/>
        <v>0.75</v>
      </c>
      <c r="M26" s="39" t="s">
        <v>172</v>
      </c>
      <c r="N26" s="18" t="s">
        <v>26</v>
      </c>
    </row>
    <row r="27" spans="1:14" ht="38.25" customHeight="1">
      <c r="A27" s="1">
        <v>22</v>
      </c>
      <c r="B27" s="1" t="s">
        <v>139</v>
      </c>
      <c r="C27" s="1" t="s">
        <v>43</v>
      </c>
      <c r="D27" s="4" t="s">
        <v>102</v>
      </c>
      <c r="E27" s="1">
        <v>26983010</v>
      </c>
      <c r="F27" s="15" t="s">
        <v>4</v>
      </c>
      <c r="G27" s="1" t="s">
        <v>103</v>
      </c>
      <c r="H27" s="4" t="s">
        <v>104</v>
      </c>
      <c r="I27" s="5">
        <v>68800</v>
      </c>
      <c r="J27" s="5">
        <v>51600</v>
      </c>
      <c r="K27" s="16">
        <f t="shared" si="2"/>
        <v>51600</v>
      </c>
      <c r="L27" s="17">
        <f t="shared" si="0"/>
        <v>0.75</v>
      </c>
      <c r="M27" s="39" t="s">
        <v>173</v>
      </c>
      <c r="N27" s="18" t="s">
        <v>7</v>
      </c>
    </row>
    <row r="28" spans="1:14" ht="39" customHeight="1">
      <c r="A28" s="1">
        <v>23</v>
      </c>
      <c r="B28" s="25" t="s">
        <v>113</v>
      </c>
      <c r="C28" s="25" t="s">
        <v>43</v>
      </c>
      <c r="D28" s="26" t="s">
        <v>52</v>
      </c>
      <c r="E28" s="25">
        <v>25902148</v>
      </c>
      <c r="F28" s="29" t="s">
        <v>12</v>
      </c>
      <c r="G28" s="25" t="s">
        <v>53</v>
      </c>
      <c r="H28" s="26" t="s">
        <v>51</v>
      </c>
      <c r="I28" s="27">
        <v>223600</v>
      </c>
      <c r="J28" s="27">
        <v>167700</v>
      </c>
      <c r="K28" s="16">
        <f t="shared" si="2"/>
        <v>167700</v>
      </c>
      <c r="L28" s="17">
        <f t="shared" si="0"/>
        <v>0.75</v>
      </c>
      <c r="M28" s="39" t="s">
        <v>155</v>
      </c>
      <c r="N28" s="28" t="s">
        <v>7</v>
      </c>
    </row>
    <row r="29" spans="1:14" ht="42" customHeight="1">
      <c r="A29" s="1">
        <v>24</v>
      </c>
      <c r="B29" s="1" t="s">
        <v>146</v>
      </c>
      <c r="C29" s="1" t="s">
        <v>43</v>
      </c>
      <c r="D29" s="4" t="s">
        <v>44</v>
      </c>
      <c r="E29" s="1">
        <v>48804517</v>
      </c>
      <c r="F29" s="15" t="s">
        <v>4</v>
      </c>
      <c r="G29" s="1" t="s">
        <v>46</v>
      </c>
      <c r="H29" s="4" t="s">
        <v>45</v>
      </c>
      <c r="I29" s="5">
        <v>135000</v>
      </c>
      <c r="J29" s="5">
        <v>85000</v>
      </c>
      <c r="K29" s="16">
        <f t="shared" si="2"/>
        <v>85000</v>
      </c>
      <c r="L29" s="17">
        <f t="shared" si="0"/>
        <v>0.6296296296296297</v>
      </c>
      <c r="M29" s="39" t="s">
        <v>158</v>
      </c>
      <c r="N29" s="18" t="s">
        <v>7</v>
      </c>
    </row>
    <row r="30" spans="1:14" ht="42" customHeight="1">
      <c r="A30" s="44"/>
      <c r="B30" s="45"/>
      <c r="C30" s="45"/>
      <c r="D30" s="46"/>
      <c r="E30" s="45"/>
      <c r="F30" s="51"/>
      <c r="G30" s="45"/>
      <c r="H30" s="46"/>
      <c r="I30" s="47"/>
      <c r="J30" s="5" t="s">
        <v>163</v>
      </c>
      <c r="K30" s="5">
        <f>SUM(K19:K29)</f>
        <v>2500000</v>
      </c>
      <c r="L30" s="48"/>
      <c r="M30" s="49"/>
      <c r="N30" s="50"/>
    </row>
    <row r="31" spans="1:14" ht="21" customHeight="1">
      <c r="A31" s="66" t="s">
        <v>179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</row>
    <row r="32" spans="1:14" ht="41.25" customHeight="1">
      <c r="A32" s="1">
        <v>25</v>
      </c>
      <c r="B32" s="1" t="s">
        <v>121</v>
      </c>
      <c r="C32" s="1" t="s">
        <v>16</v>
      </c>
      <c r="D32" s="4" t="s">
        <v>15</v>
      </c>
      <c r="E32" s="1">
        <v>25380443</v>
      </c>
      <c r="F32" s="15" t="s">
        <v>12</v>
      </c>
      <c r="G32" s="43" t="s">
        <v>11</v>
      </c>
      <c r="H32" s="4" t="s">
        <v>14</v>
      </c>
      <c r="I32" s="5">
        <v>280000</v>
      </c>
      <c r="J32" s="5">
        <v>193000</v>
      </c>
      <c r="K32" s="16">
        <f t="shared" si="2"/>
        <v>193000</v>
      </c>
      <c r="L32" s="17">
        <f t="shared" si="0"/>
        <v>0.6892857142857143</v>
      </c>
      <c r="M32" s="39" t="s">
        <v>165</v>
      </c>
      <c r="N32" s="18" t="s">
        <v>7</v>
      </c>
    </row>
    <row r="33" spans="1:14" ht="48" customHeight="1">
      <c r="A33" s="1">
        <v>26</v>
      </c>
      <c r="B33" s="1" t="s">
        <v>137</v>
      </c>
      <c r="C33" s="1" t="s">
        <v>16</v>
      </c>
      <c r="D33" s="4" t="s">
        <v>32</v>
      </c>
      <c r="E33" s="1">
        <v>47812052</v>
      </c>
      <c r="F33" s="15" t="s">
        <v>4</v>
      </c>
      <c r="G33" s="1" t="s">
        <v>33</v>
      </c>
      <c r="H33" s="4" t="s">
        <v>32</v>
      </c>
      <c r="I33" s="5">
        <v>2063170</v>
      </c>
      <c r="J33" s="5">
        <v>382212</v>
      </c>
      <c r="K33" s="16">
        <f t="shared" si="2"/>
        <v>382200</v>
      </c>
      <c r="L33" s="17">
        <f t="shared" si="0"/>
        <v>0.18524891308035693</v>
      </c>
      <c r="M33" s="39" t="s">
        <v>156</v>
      </c>
      <c r="N33" s="18" t="s">
        <v>7</v>
      </c>
    </row>
    <row r="34" spans="1:14" ht="60" customHeight="1">
      <c r="A34" s="1">
        <v>27</v>
      </c>
      <c r="B34" s="1" t="s">
        <v>135</v>
      </c>
      <c r="C34" s="1" t="s">
        <v>16</v>
      </c>
      <c r="D34" s="4" t="s">
        <v>136</v>
      </c>
      <c r="E34" s="1">
        <v>26598086</v>
      </c>
      <c r="F34" s="15" t="s">
        <v>4</v>
      </c>
      <c r="G34" s="1" t="s">
        <v>106</v>
      </c>
      <c r="H34" s="4" t="s">
        <v>107</v>
      </c>
      <c r="I34" s="5">
        <v>2114995</v>
      </c>
      <c r="J34" s="5">
        <v>500000</v>
      </c>
      <c r="K34" s="16">
        <f t="shared" si="2"/>
        <v>500000</v>
      </c>
      <c r="L34" s="17">
        <f t="shared" si="0"/>
        <v>0.2364071782675609</v>
      </c>
      <c r="M34" s="39" t="s">
        <v>169</v>
      </c>
      <c r="N34" s="18" t="s">
        <v>7</v>
      </c>
    </row>
    <row r="35" spans="1:14" ht="64.5" customHeight="1">
      <c r="A35" s="1">
        <v>28</v>
      </c>
      <c r="B35" s="1" t="s">
        <v>124</v>
      </c>
      <c r="C35" s="1" t="s">
        <v>16</v>
      </c>
      <c r="D35" s="4" t="s">
        <v>38</v>
      </c>
      <c r="E35" s="1">
        <v>69206325</v>
      </c>
      <c r="F35" s="15" t="s">
        <v>4</v>
      </c>
      <c r="G35" s="1" t="s">
        <v>40</v>
      </c>
      <c r="H35" s="4" t="s">
        <v>41</v>
      </c>
      <c r="I35" s="5">
        <v>1376392</v>
      </c>
      <c r="J35" s="5">
        <v>494400</v>
      </c>
      <c r="K35" s="16">
        <f t="shared" si="2"/>
        <v>494400</v>
      </c>
      <c r="L35" s="17">
        <f t="shared" si="0"/>
        <v>0.3591999953501619</v>
      </c>
      <c r="M35" s="39" t="s">
        <v>158</v>
      </c>
      <c r="N35" s="18" t="s">
        <v>7</v>
      </c>
    </row>
    <row r="36" spans="1:14" ht="49.5" customHeight="1">
      <c r="A36" s="1">
        <v>29</v>
      </c>
      <c r="B36" s="1" t="s">
        <v>122</v>
      </c>
      <c r="C36" s="1" t="s">
        <v>16</v>
      </c>
      <c r="D36" s="4" t="s">
        <v>15</v>
      </c>
      <c r="E36" s="1">
        <v>25380443</v>
      </c>
      <c r="F36" s="1" t="s">
        <v>12</v>
      </c>
      <c r="G36" s="43" t="s">
        <v>11</v>
      </c>
      <c r="H36" s="4" t="s">
        <v>42</v>
      </c>
      <c r="I36" s="5">
        <v>604101</v>
      </c>
      <c r="J36" s="5">
        <v>135000</v>
      </c>
      <c r="K36" s="16">
        <f t="shared" si="2"/>
        <v>135000</v>
      </c>
      <c r="L36" s="17">
        <f t="shared" si="0"/>
        <v>0.22347256501810128</v>
      </c>
      <c r="M36" s="39" t="s">
        <v>170</v>
      </c>
      <c r="N36" s="18" t="s">
        <v>7</v>
      </c>
    </row>
    <row r="37" spans="1:14" ht="51" customHeight="1">
      <c r="A37" s="1">
        <v>30</v>
      </c>
      <c r="B37" s="1" t="s">
        <v>128</v>
      </c>
      <c r="C37" s="1" t="s">
        <v>16</v>
      </c>
      <c r="D37" s="4" t="s">
        <v>95</v>
      </c>
      <c r="E37" s="1">
        <v>26641178</v>
      </c>
      <c r="F37" s="1" t="s">
        <v>4</v>
      </c>
      <c r="G37" s="1" t="s">
        <v>96</v>
      </c>
      <c r="H37" s="4" t="s">
        <v>94</v>
      </c>
      <c r="I37" s="5">
        <v>2518078</v>
      </c>
      <c r="J37" s="5">
        <v>499000</v>
      </c>
      <c r="K37" s="16">
        <f t="shared" si="2"/>
        <v>499000</v>
      </c>
      <c r="L37" s="17">
        <f t="shared" si="0"/>
        <v>0.19816701468342124</v>
      </c>
      <c r="M37" s="39" t="s">
        <v>175</v>
      </c>
      <c r="N37" s="18" t="s">
        <v>7</v>
      </c>
    </row>
    <row r="38" spans="1:14" ht="64.5" customHeight="1">
      <c r="A38" s="1">
        <v>31</v>
      </c>
      <c r="B38" s="1" t="s">
        <v>127</v>
      </c>
      <c r="C38" s="1" t="s">
        <v>16</v>
      </c>
      <c r="D38" s="4" t="s">
        <v>97</v>
      </c>
      <c r="E38" s="1">
        <v>65468431</v>
      </c>
      <c r="F38" s="15" t="s">
        <v>4</v>
      </c>
      <c r="G38" s="1" t="s">
        <v>98</v>
      </c>
      <c r="H38" s="4" t="s">
        <v>99</v>
      </c>
      <c r="I38" s="5">
        <v>1024390</v>
      </c>
      <c r="J38" s="5">
        <v>433800</v>
      </c>
      <c r="K38" s="16">
        <f t="shared" si="2"/>
        <v>433800</v>
      </c>
      <c r="L38" s="17">
        <f t="shared" si="0"/>
        <v>0.4234715293979832</v>
      </c>
      <c r="M38" s="39" t="s">
        <v>173</v>
      </c>
      <c r="N38" s="18" t="s">
        <v>7</v>
      </c>
    </row>
    <row r="39" spans="1:14" ht="82.5" customHeight="1">
      <c r="A39" s="1">
        <v>32</v>
      </c>
      <c r="B39" s="1" t="s">
        <v>120</v>
      </c>
      <c r="C39" s="1" t="s">
        <v>16</v>
      </c>
      <c r="D39" s="4" t="s">
        <v>15</v>
      </c>
      <c r="E39" s="1">
        <v>25380443</v>
      </c>
      <c r="F39" s="15" t="s">
        <v>12</v>
      </c>
      <c r="G39" s="43" t="s">
        <v>11</v>
      </c>
      <c r="H39" s="4" t="s">
        <v>17</v>
      </c>
      <c r="I39" s="5">
        <v>1638000</v>
      </c>
      <c r="J39" s="5">
        <v>480000</v>
      </c>
      <c r="K39" s="16">
        <v>418400</v>
      </c>
      <c r="L39" s="17">
        <f t="shared" si="0"/>
        <v>0.2554334554334554</v>
      </c>
      <c r="M39" s="39" t="s">
        <v>174</v>
      </c>
      <c r="N39" s="18" t="s">
        <v>7</v>
      </c>
    </row>
    <row r="40" spans="1:14" ht="54.75" customHeight="1">
      <c r="A40" s="1">
        <v>33</v>
      </c>
      <c r="B40" s="1" t="s">
        <v>125</v>
      </c>
      <c r="C40" s="1" t="s">
        <v>16</v>
      </c>
      <c r="D40" s="4" t="s">
        <v>38</v>
      </c>
      <c r="E40" s="1">
        <v>69206325</v>
      </c>
      <c r="F40" s="15" t="s">
        <v>4</v>
      </c>
      <c r="G40" s="1" t="s">
        <v>40</v>
      </c>
      <c r="H40" s="4" t="s">
        <v>39</v>
      </c>
      <c r="I40" s="5">
        <v>638815</v>
      </c>
      <c r="J40" s="5">
        <v>407217</v>
      </c>
      <c r="K40" s="16">
        <f>ROUND(J40,-2)</f>
        <v>407200</v>
      </c>
      <c r="L40" s="17">
        <f t="shared" si="0"/>
        <v>0.6374302419323278</v>
      </c>
      <c r="M40" s="39" t="s">
        <v>159</v>
      </c>
      <c r="N40" s="18" t="s">
        <v>7</v>
      </c>
    </row>
    <row r="41" spans="1:14" ht="60" customHeight="1">
      <c r="A41" s="36">
        <v>34</v>
      </c>
      <c r="B41" s="36" t="s">
        <v>144</v>
      </c>
      <c r="C41" s="36" t="s">
        <v>75</v>
      </c>
      <c r="D41" s="37" t="s">
        <v>86</v>
      </c>
      <c r="E41" s="36">
        <v>65893603</v>
      </c>
      <c r="F41" s="36" t="s">
        <v>4</v>
      </c>
      <c r="G41" s="36" t="s">
        <v>87</v>
      </c>
      <c r="H41" s="37" t="s">
        <v>85</v>
      </c>
      <c r="I41" s="38">
        <v>501800</v>
      </c>
      <c r="J41" s="38">
        <v>137000</v>
      </c>
      <c r="K41" s="16">
        <f>ROUND(J41,-2)</f>
        <v>137000</v>
      </c>
      <c r="L41" s="17">
        <f t="shared" si="0"/>
        <v>0.2730171383021124</v>
      </c>
      <c r="M41" s="39" t="s">
        <v>155</v>
      </c>
      <c r="N41" s="18" t="s">
        <v>7</v>
      </c>
    </row>
    <row r="42" spans="1:14" ht="60" customHeight="1">
      <c r="A42" s="52"/>
      <c r="B42" s="53"/>
      <c r="C42" s="53"/>
      <c r="D42" s="54"/>
      <c r="E42" s="53"/>
      <c r="F42" s="53"/>
      <c r="G42" s="53"/>
      <c r="H42" s="54"/>
      <c r="I42" s="55"/>
      <c r="J42" s="12" t="s">
        <v>163</v>
      </c>
      <c r="K42" s="35">
        <f>SUM(K32:K41)</f>
        <v>3600000</v>
      </c>
      <c r="L42" s="56"/>
      <c r="M42" s="49"/>
      <c r="N42" s="50"/>
    </row>
    <row r="43" spans="1:14" ht="22.5" customHeight="1">
      <c r="A43" s="75" t="s">
        <v>164</v>
      </c>
      <c r="B43" s="76"/>
      <c r="C43" s="76"/>
      <c r="D43" s="76"/>
      <c r="E43" s="76"/>
      <c r="F43" s="76"/>
      <c r="G43" s="76"/>
      <c r="H43" s="76"/>
      <c r="I43" s="76"/>
      <c r="J43" s="77"/>
      <c r="K43" s="35">
        <f>K17+K30+K42</f>
        <v>10300000</v>
      </c>
      <c r="L43" s="60"/>
      <c r="M43" s="61"/>
      <c r="N43" s="62"/>
    </row>
    <row r="44" spans="2:14" ht="36.75" customHeight="1">
      <c r="B44" s="69" t="s">
        <v>176</v>
      </c>
      <c r="C44" s="70"/>
      <c r="D44" s="71" t="s">
        <v>177</v>
      </c>
      <c r="E44" s="72"/>
      <c r="F44" s="72"/>
      <c r="G44" s="20"/>
      <c r="H44" s="10"/>
      <c r="I44" s="21"/>
      <c r="J44" s="22"/>
      <c r="K44" s="57"/>
      <c r="L44" s="22"/>
      <c r="M44" s="21"/>
      <c r="N44" s="23"/>
    </row>
    <row r="45" spans="4:6" ht="33.75" customHeight="1">
      <c r="D45" s="73" t="s">
        <v>178</v>
      </c>
      <c r="E45" s="74"/>
      <c r="F45" s="74"/>
    </row>
    <row r="46" spans="1:14" ht="30.75" customHeight="1">
      <c r="A46" s="30"/>
      <c r="B46" s="30"/>
      <c r="C46" s="34"/>
      <c r="D46" s="34"/>
      <c r="E46" s="30"/>
      <c r="F46" s="30"/>
      <c r="G46" s="30"/>
      <c r="H46" s="31"/>
      <c r="I46" s="32"/>
      <c r="J46" s="32"/>
      <c r="K46" s="32"/>
      <c r="L46" s="32"/>
      <c r="M46" s="42"/>
      <c r="N46" s="33"/>
    </row>
    <row r="47" ht="27.75" customHeight="1"/>
    <row r="48" ht="27.75" customHeight="1"/>
    <row r="49" ht="30" customHeight="1"/>
    <row r="50" ht="24.75" customHeight="1"/>
    <row r="51" ht="30.75" customHeight="1"/>
  </sheetData>
  <mergeCells count="9">
    <mergeCell ref="B44:C44"/>
    <mergeCell ref="D44:F44"/>
    <mergeCell ref="D45:F45"/>
    <mergeCell ref="A43:J43"/>
    <mergeCell ref="A1:N1"/>
    <mergeCell ref="L43:N43"/>
    <mergeCell ref="A3:N3"/>
    <mergeCell ref="A18:N18"/>
    <mergeCell ref="A31:N31"/>
  </mergeCells>
  <printOptions/>
  <pageMargins left="0.3937007874015748" right="0.3937007874015748" top="0.984251968503937" bottom="0.2362204724409449" header="0.3937007874015748" footer="0.15748031496062992"/>
  <pageSetup fitToHeight="4" fitToWidth="1" horizontalDpi="300" verticalDpi="300" orientation="landscape" scale="73" r:id="rId1"/>
  <headerFooter alignWithMargins="0">
    <oddHeader>&amp;L&amp;"Times New Roman,tučné"&amp;14Usnesení č. 10/888/1 - Příloha č. 1&amp;"Times New Roman,obyčejné"
Počet stran přílohy: 4&amp;R&amp;"Times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vrablova</dc:creator>
  <cp:keywords/>
  <dc:description/>
  <cp:lastModifiedBy>Radka Bartmanová</cp:lastModifiedBy>
  <cp:lastPrinted>2006-05-09T05:28:12Z</cp:lastPrinted>
  <dcterms:created xsi:type="dcterms:W3CDTF">2004-12-01T10:37:10Z</dcterms:created>
  <dcterms:modified xsi:type="dcterms:W3CDTF">2006-05-09T05:28:14Z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-433980984</vt:i4>
  </property>
  <property fmtid="{D5CDD505-2E9C-101B-9397-08002B2CF9AE}" pid="4" name="_NewReviewCyc">
    <vt:lpwstr/>
  </property>
  <property fmtid="{D5CDD505-2E9C-101B-9397-08002B2CF9AE}" pid="5" name="_EmailSubje">
    <vt:lpwstr>"zastupitelstvo.html" - zveřejnění usnesení a příloh 10.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