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120" windowWidth="15600" windowHeight="6225" activeTab="0"/>
  </bookViews>
  <sheets>
    <sheet name="Příloha č." sheetId="1" r:id="rId1"/>
  </sheets>
  <definedNames>
    <definedName name="_xlnm.Print_Titles" localSheetId="0">'Příloha č.'!$6:$7</definedName>
    <definedName name="Z_F77839BB_4EC8_4E86_824D_3C7DB6E53322_.wvu.Cols" localSheetId="0" hidden="1">'Příloha č.'!#REF!</definedName>
  </definedNames>
  <calcPr fullCalcOnLoad="1"/>
</workbook>
</file>

<file path=xl/sharedStrings.xml><?xml version="1.0" encoding="utf-8"?>
<sst xmlns="http://schemas.openxmlformats.org/spreadsheetml/2006/main" count="241" uniqueCount="147">
  <si>
    <t>adresa</t>
  </si>
  <si>
    <t>žadatel</t>
  </si>
  <si>
    <t>právní forma</t>
  </si>
  <si>
    <t>NÁVRH</t>
  </si>
  <si>
    <t>účetní pol.</t>
  </si>
  <si>
    <t>číslo účtu</t>
  </si>
  <si>
    <t>kód banky</t>
  </si>
  <si>
    <t>27769143</t>
  </si>
  <si>
    <t>RPG RE Land, s.r.o.</t>
  </si>
  <si>
    <t>Gregorova 2582/3, Moravská Ostrava, 702 00 Ostrava</t>
  </si>
  <si>
    <t>2007492</t>
  </si>
  <si>
    <t>35-7124380297</t>
  </si>
  <si>
    <t>128378440</t>
  </si>
  <si>
    <t>00300021</t>
  </si>
  <si>
    <t>Obec Háj ve Slezsku</t>
  </si>
  <si>
    <t>Antonína Vaška 86, Háj ve Slezsku, 747 92 Háj ve Slezsku</t>
  </si>
  <si>
    <t>1846287329</t>
  </si>
  <si>
    <t>00296163</t>
  </si>
  <si>
    <t>Obec Lichnov</t>
  </si>
  <si>
    <t>Lichnov 42, 793 15 Lichnov</t>
  </si>
  <si>
    <t>3929771</t>
  </si>
  <si>
    <t>00300608</t>
  </si>
  <si>
    <t>Obec Pustá Polom</t>
  </si>
  <si>
    <t>Slezská 94, Pustá Polom, 747 69 Pustá Polom</t>
  </si>
  <si>
    <t>00635464</t>
  </si>
  <si>
    <t>Obec Děhylov</t>
  </si>
  <si>
    <t>Výstavní 17, Děhylov, 747 94 Děhylov</t>
  </si>
  <si>
    <t>4010033250</t>
  </si>
  <si>
    <t>86-6957520237</t>
  </si>
  <si>
    <t>00635421</t>
  </si>
  <si>
    <t>Obec Uhlířov</t>
  </si>
  <si>
    <t>Uhlířov 55, 747 84</t>
  </si>
  <si>
    <t>18221821</t>
  </si>
  <si>
    <t>9477650247</t>
  </si>
  <si>
    <t>131248700</t>
  </si>
  <si>
    <t>186212190</t>
  </si>
  <si>
    <t>1473150003</t>
  </si>
  <si>
    <t>00295990</t>
  </si>
  <si>
    <t>Obec Holčovice</t>
  </si>
  <si>
    <t>Holčovice 44, 793 71</t>
  </si>
  <si>
    <t>5326-771</t>
  </si>
  <si>
    <t>25854089</t>
  </si>
  <si>
    <t>SLUŽBY OBCE KRASOV s.r.o.</t>
  </si>
  <si>
    <t>Krasov 29, 793 94</t>
  </si>
  <si>
    <t>27-2811350257</t>
  </si>
  <si>
    <t>215483927</t>
  </si>
  <si>
    <t>00576085</t>
  </si>
  <si>
    <t>Obec Horní Životice</t>
  </si>
  <si>
    <t>Horní Životice 126, 793 12 Horní Benešov</t>
  </si>
  <si>
    <t>1847701309</t>
  </si>
  <si>
    <t>170543200</t>
  </si>
  <si>
    <t>47674156</t>
  </si>
  <si>
    <t>Spojené lesy s.r.o.</t>
  </si>
  <si>
    <t>Palackého 1178/11, 795 01 Rýmařov</t>
  </si>
  <si>
    <t>15700771</t>
  </si>
  <si>
    <t>00296341</t>
  </si>
  <si>
    <t>Obec Sosnová</t>
  </si>
  <si>
    <t>Sosnová 11, Sosnová, 793 12</t>
  </si>
  <si>
    <t>94-1016821</t>
  </si>
  <si>
    <t>670100-2207418702</t>
  </si>
  <si>
    <t>86-5703920287</t>
  </si>
  <si>
    <t>40688500</t>
  </si>
  <si>
    <t>Volný Jan</t>
  </si>
  <si>
    <t>Strážovská 1311/119, 153 00 Praha - Radotín</t>
  </si>
  <si>
    <t>107-1794090267</t>
  </si>
  <si>
    <t>13601059</t>
  </si>
  <si>
    <t>Gřešek Josef</t>
  </si>
  <si>
    <t>Bílovecká 157/117A, 747 06 Opava - Kylešovice</t>
  </si>
  <si>
    <t>19-635450267</t>
  </si>
  <si>
    <t>105157741</t>
  </si>
  <si>
    <t>25823337</t>
  </si>
  <si>
    <t>TS Bruntál, s.r.o.</t>
  </si>
  <si>
    <t>Zeyerova 12, 792 01 Bruntál</t>
  </si>
  <si>
    <t>27-2168500227</t>
  </si>
  <si>
    <t>00300829</t>
  </si>
  <si>
    <t>Obec Velká Polom</t>
  </si>
  <si>
    <t>Opavská 58, Velká Polom, 747 64</t>
  </si>
  <si>
    <t>4022821</t>
  </si>
  <si>
    <t>00296295</t>
  </si>
  <si>
    <t>Obec Roudno</t>
  </si>
  <si>
    <t>Roudno 56, 792 01 Bruntál</t>
  </si>
  <si>
    <t>94-7719771</t>
  </si>
  <si>
    <t>167810224</t>
  </si>
  <si>
    <t>00846546</t>
  </si>
  <si>
    <t>Obec Býkov-Láryšov</t>
  </si>
  <si>
    <t>Býkov-Láryšov-Býkov 68, 794 01 Býkov-Láryšov</t>
  </si>
  <si>
    <t>19920771</t>
  </si>
  <si>
    <t>693410183</t>
  </si>
  <si>
    <t>670100-2200034730</t>
  </si>
  <si>
    <t>86-6462600227</t>
  </si>
  <si>
    <t>154333916</t>
  </si>
  <si>
    <t>9474810217</t>
  </si>
  <si>
    <t>19-3796940287</t>
  </si>
  <si>
    <t>Rozpis výdajů z § 1039 dle položek</t>
  </si>
  <si>
    <t>N</t>
  </si>
  <si>
    <t>Kč</t>
  </si>
  <si>
    <t>Celkem Kč</t>
  </si>
  <si>
    <t>I</t>
  </si>
  <si>
    <t>Celkem N+I Kč</t>
  </si>
  <si>
    <t>pořadové číslo</t>
  </si>
  <si>
    <t>identifikační číslo nebo datum narození</t>
  </si>
  <si>
    <t>požadovaná dotace v Kč</t>
  </si>
  <si>
    <t>výše dotace v Kč</t>
  </si>
  <si>
    <t>lokalita</t>
  </si>
  <si>
    <t>Stonava, Petřvald u Karviné, Louky nad Olší, Lazy u Orlové, Krmelín, Karviná Doly, Poruba u Orlové</t>
  </si>
  <si>
    <t>Velká Štáhle</t>
  </si>
  <si>
    <t>Děrné, Jílovec</t>
  </si>
  <si>
    <t>Chabičov ve Slezsku</t>
  </si>
  <si>
    <t>Lichnov u Bruntálu</t>
  </si>
  <si>
    <t>Pustá Polom</t>
  </si>
  <si>
    <t>Děhylov</t>
  </si>
  <si>
    <t>Hať</t>
  </si>
  <si>
    <t>Uhlířov</t>
  </si>
  <si>
    <t>Radotín u Bílovce</t>
  </si>
  <si>
    <t>Nošovice</t>
  </si>
  <si>
    <t>Čavisov</t>
  </si>
  <si>
    <t>Nýdek</t>
  </si>
  <si>
    <t>Holčovice</t>
  </si>
  <si>
    <t>Krasov</t>
  </si>
  <si>
    <t>Stará Ves n.O.</t>
  </si>
  <si>
    <t>Horní Životice</t>
  </si>
  <si>
    <t>Horní Tošanovice</t>
  </si>
  <si>
    <t>Mirotínek, Rýmařov, Moravský Kočov, Tvrdkov, Dolní Moravice</t>
  </si>
  <si>
    <t>Sosnová</t>
  </si>
  <si>
    <t>Horní Lhota</t>
  </si>
  <si>
    <t>Řepiště</t>
  </si>
  <si>
    <t>Vršovice</t>
  </si>
  <si>
    <t>Tísek</t>
  </si>
  <si>
    <t>Bruntál, Dlouhá Stráň, Karlovec</t>
  </si>
  <si>
    <t>Velká Polom</t>
  </si>
  <si>
    <t>Roudno, Bílčice</t>
  </si>
  <si>
    <t>Rybí</t>
  </si>
  <si>
    <t>Býkov</t>
  </si>
  <si>
    <t>Lubojaty</t>
  </si>
  <si>
    <t>Klokočůvek</t>
  </si>
  <si>
    <t>Komorní Lhotka</t>
  </si>
  <si>
    <t>Celkem</t>
  </si>
  <si>
    <t>spec.s.</t>
  </si>
  <si>
    <t>fyzická osoba nepodnikající</t>
  </si>
  <si>
    <t>fyzická osoba podnikající</t>
  </si>
  <si>
    <t>společnost s ručením omezeným</t>
  </si>
  <si>
    <t>obec</t>
  </si>
  <si>
    <t xml:space="preserve">Počet stran přílohy: 2                                                                              </t>
  </si>
  <si>
    <t>Poskytnutí neinvestičních dotací na hospodaření v lesích na základě žádostí podaných pro rok 2014</t>
  </si>
  <si>
    <t>1840784359</t>
  </si>
  <si>
    <t>**********</t>
  </si>
  <si>
    <t>Příloha č. 1 k materiálu č.: 8/7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</si>
</sst>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0"/>
    <numFmt numFmtId="168" formatCode="dd/mm/yy"/>
  </numFmts>
  <fonts count="44">
    <font>
      <sz val="12"/>
      <name val="Times New Roman CE"/>
      <family val="0"/>
    </font>
    <font>
      <b/>
      <sz val="12"/>
      <name val="Times New Roman CE"/>
      <family val="1"/>
    </font>
    <font>
      <sz val="14"/>
      <name val="Times New Roman"/>
      <family val="1"/>
    </font>
    <font>
      <b/>
      <sz val="14"/>
      <name val="Times New Roman CE"/>
      <family val="1"/>
    </font>
    <font>
      <b/>
      <sz val="14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FF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7" fontId="7" fillId="0" borderId="14" xfId="0" applyNumberFormat="1" applyFont="1" applyBorder="1" applyAlignment="1">
      <alignment horizontal="center" wrapText="1"/>
    </xf>
    <xf numFmtId="3" fontId="7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left" vertical="top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3" fontId="7" fillId="0" borderId="14" xfId="0" applyNumberFormat="1" applyFont="1" applyBorder="1" applyAlignment="1">
      <alignment horizontal="right" vertical="top"/>
    </xf>
    <xf numFmtId="3" fontId="6" fillId="0" borderId="14" xfId="0" applyNumberFormat="1" applyFont="1" applyBorder="1" applyAlignment="1">
      <alignment horizontal="right" vertical="top"/>
    </xf>
    <xf numFmtId="0" fontId="7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3" fontId="6" fillId="0" borderId="14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3" fontId="6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3" fontId="7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horizontal="center" vertical="top"/>
    </xf>
    <xf numFmtId="168" fontId="7" fillId="0" borderId="14" xfId="0" applyNumberFormat="1" applyFont="1" applyFill="1" applyBorder="1" applyAlignment="1">
      <alignment horizontal="center" vertical="top"/>
    </xf>
    <xf numFmtId="168" fontId="7" fillId="0" borderId="14" xfId="0" applyNumberFormat="1" applyFont="1" applyBorder="1" applyAlignment="1">
      <alignment horizontal="center" vertical="top"/>
    </xf>
    <xf numFmtId="168" fontId="7" fillId="0" borderId="14" xfId="0" applyNumberFormat="1" applyFont="1" applyFill="1" applyBorder="1" applyAlignment="1">
      <alignment horizontal="center" vertical="top" wrapText="1"/>
    </xf>
    <xf numFmtId="0" fontId="43" fillId="33" borderId="14" xfId="0" applyFont="1" applyFill="1" applyBorder="1" applyAlignment="1">
      <alignment horizontal="center" vertical="top"/>
    </xf>
    <xf numFmtId="49" fontId="43" fillId="33" borderId="14" xfId="0" applyNumberFormat="1" applyFont="1" applyFill="1" applyBorder="1" applyAlignment="1">
      <alignment horizontal="center" vertical="top"/>
    </xf>
    <xf numFmtId="0" fontId="43" fillId="33" borderId="14" xfId="0" applyFont="1" applyFill="1" applyBorder="1" applyAlignment="1">
      <alignment horizontal="left" vertical="top" wrapText="1"/>
    </xf>
    <xf numFmtId="168" fontId="43" fillId="33" borderId="14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33" borderId="14" xfId="0" applyFont="1" applyFill="1" applyBorder="1" applyAlignment="1">
      <alignment horizontal="center" vertical="top"/>
    </xf>
    <xf numFmtId="49" fontId="7" fillId="33" borderId="14" xfId="0" applyNumberFormat="1" applyFont="1" applyFill="1" applyBorder="1" applyAlignment="1">
      <alignment horizontal="center" vertical="top"/>
    </xf>
    <xf numFmtId="0" fontId="7" fillId="33" borderId="14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center" vertical="top" wrapText="1"/>
    </xf>
    <xf numFmtId="3" fontId="7" fillId="33" borderId="14" xfId="0" applyNumberFormat="1" applyFont="1" applyFill="1" applyBorder="1" applyAlignment="1">
      <alignment horizontal="right" vertical="top"/>
    </xf>
    <xf numFmtId="3" fontId="6" fillId="33" borderId="14" xfId="0" applyNumberFormat="1" applyFont="1" applyFill="1" applyBorder="1" applyAlignment="1">
      <alignment horizontal="right" vertical="top"/>
    </xf>
    <xf numFmtId="168" fontId="7" fillId="33" borderId="14" xfId="0" applyNumberFormat="1" applyFont="1" applyFill="1" applyBorder="1" applyAlignment="1">
      <alignment horizontal="center" vertical="top"/>
    </xf>
    <xf numFmtId="168" fontId="7" fillId="33" borderId="14" xfId="0" applyNumberFormat="1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/>
    </xf>
    <xf numFmtId="49" fontId="7" fillId="33" borderId="16" xfId="0" applyNumberFormat="1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showGridLines="0" tabSelected="1" zoomScaleSheetLayoutView="100" workbookViewId="0" topLeftCell="A1">
      <selection activeCell="A1" sqref="A1"/>
    </sheetView>
  </sheetViews>
  <sheetFormatPr defaultColWidth="8.796875" defaultRowHeight="15"/>
  <cols>
    <col min="1" max="1" width="5" style="8" customWidth="1"/>
    <col min="2" max="2" width="11.3984375" style="8" customWidth="1"/>
    <col min="3" max="3" width="18.59765625" style="8" customWidth="1"/>
    <col min="4" max="4" width="11.09765625" style="9" customWidth="1"/>
    <col min="5" max="5" width="20.09765625" style="10" customWidth="1"/>
    <col min="6" max="6" width="11.19921875" style="9" customWidth="1"/>
    <col min="7" max="7" width="11.19921875" style="8" customWidth="1"/>
    <col min="8" max="8" width="18.69921875" style="8" customWidth="1"/>
    <col min="9" max="9" width="9.59765625" style="8" hidden="1" customWidth="1"/>
    <col min="10" max="10" width="17.59765625" style="12" hidden="1" customWidth="1"/>
    <col min="11" max="11" width="6.5" style="8" hidden="1" customWidth="1"/>
    <col min="12" max="12" width="11.19921875" style="8" hidden="1" customWidth="1"/>
    <col min="13" max="16384" width="9" style="8" customWidth="1"/>
  </cols>
  <sheetData>
    <row r="1" spans="1:2" ht="18.75">
      <c r="A1" s="15" t="s">
        <v>146</v>
      </c>
      <c r="B1" s="5"/>
    </row>
    <row r="2" spans="1:2" ht="18.75">
      <c r="A2" s="16" t="s">
        <v>142</v>
      </c>
      <c r="B2" s="6"/>
    </row>
    <row r="3" spans="1:8" ht="18">
      <c r="A3" s="74" t="s">
        <v>3</v>
      </c>
      <c r="B3" s="74"/>
      <c r="C3" s="74"/>
      <c r="D3" s="74"/>
      <c r="E3" s="74"/>
      <c r="F3" s="74"/>
      <c r="G3" s="74"/>
      <c r="H3" s="74"/>
    </row>
    <row r="4" spans="9:10" s="11" customFormat="1" ht="18" customHeight="1">
      <c r="I4" s="21"/>
      <c r="J4" s="13"/>
    </row>
    <row r="5" spans="1:10" s="11" customFormat="1" ht="36" customHeight="1">
      <c r="A5" s="73" t="s">
        <v>143</v>
      </c>
      <c r="B5" s="73"/>
      <c r="C5" s="73"/>
      <c r="D5" s="73"/>
      <c r="E5" s="73"/>
      <c r="F5" s="73"/>
      <c r="G5" s="73"/>
      <c r="H5" s="73"/>
      <c r="I5" s="14"/>
      <c r="J5" s="13"/>
    </row>
    <row r="6" spans="1:9" ht="16.5" thickBot="1">
      <c r="A6" s="11"/>
      <c r="B6" s="11"/>
      <c r="C6" s="11"/>
      <c r="D6" s="1"/>
      <c r="E6" s="7"/>
      <c r="F6" s="1"/>
      <c r="G6" s="2"/>
      <c r="H6" s="2"/>
      <c r="I6" s="3"/>
    </row>
    <row r="7" spans="1:12" s="4" customFormat="1" ht="68.25" customHeight="1" thickBot="1">
      <c r="A7" s="17" t="s">
        <v>99</v>
      </c>
      <c r="B7" s="18" t="s">
        <v>100</v>
      </c>
      <c r="C7" s="18" t="s">
        <v>1</v>
      </c>
      <c r="D7" s="18" t="s">
        <v>2</v>
      </c>
      <c r="E7" s="18" t="s">
        <v>0</v>
      </c>
      <c r="F7" s="18" t="s">
        <v>101</v>
      </c>
      <c r="G7" s="18" t="s">
        <v>102</v>
      </c>
      <c r="H7" s="19" t="s">
        <v>103</v>
      </c>
      <c r="I7" s="22" t="s">
        <v>4</v>
      </c>
      <c r="J7" s="23" t="s">
        <v>5</v>
      </c>
      <c r="K7" s="24" t="s">
        <v>6</v>
      </c>
      <c r="L7" s="25" t="s">
        <v>137</v>
      </c>
    </row>
    <row r="8" spans="1:12" ht="25.5">
      <c r="A8" s="28">
        <v>1</v>
      </c>
      <c r="B8" s="49" t="s">
        <v>145</v>
      </c>
      <c r="C8" s="31" t="s">
        <v>145</v>
      </c>
      <c r="D8" s="31" t="s">
        <v>138</v>
      </c>
      <c r="E8" s="31" t="s">
        <v>145</v>
      </c>
      <c r="F8" s="32">
        <v>7200</v>
      </c>
      <c r="G8" s="33">
        <v>7200</v>
      </c>
      <c r="H8" s="50" t="s">
        <v>115</v>
      </c>
      <c r="I8" s="28">
        <v>5493</v>
      </c>
      <c r="J8" s="29" t="s">
        <v>35</v>
      </c>
      <c r="K8" s="28">
        <v>300</v>
      </c>
      <c r="L8" s="34"/>
    </row>
    <row r="9" spans="1:12" ht="25.5">
      <c r="A9" s="28">
        <v>2</v>
      </c>
      <c r="B9" s="49" t="s">
        <v>145</v>
      </c>
      <c r="C9" s="31" t="s">
        <v>145</v>
      </c>
      <c r="D9" s="31" t="s">
        <v>138</v>
      </c>
      <c r="E9" s="31" t="s">
        <v>145</v>
      </c>
      <c r="F9" s="32">
        <v>1960</v>
      </c>
      <c r="G9" s="33">
        <v>1960</v>
      </c>
      <c r="H9" s="50" t="s">
        <v>116</v>
      </c>
      <c r="I9" s="28">
        <v>5493</v>
      </c>
      <c r="J9" s="29" t="s">
        <v>36</v>
      </c>
      <c r="K9" s="28">
        <v>800</v>
      </c>
      <c r="L9" s="34"/>
    </row>
    <row r="10" spans="1:12" ht="25.5">
      <c r="A10" s="28">
        <v>3</v>
      </c>
      <c r="B10" s="49" t="s">
        <v>145</v>
      </c>
      <c r="C10" s="31" t="s">
        <v>145</v>
      </c>
      <c r="D10" s="31" t="s">
        <v>138</v>
      </c>
      <c r="E10" s="31" t="s">
        <v>145</v>
      </c>
      <c r="F10" s="32">
        <v>47250</v>
      </c>
      <c r="G10" s="33">
        <v>47250</v>
      </c>
      <c r="H10" s="50" t="s">
        <v>135</v>
      </c>
      <c r="I10" s="28">
        <v>5493</v>
      </c>
      <c r="J10" s="29" t="s">
        <v>92</v>
      </c>
      <c r="K10" s="28">
        <v>100</v>
      </c>
      <c r="L10" s="34"/>
    </row>
    <row r="11" spans="1:12" ht="25.5">
      <c r="A11" s="28">
        <v>4</v>
      </c>
      <c r="B11" s="49" t="s">
        <v>145</v>
      </c>
      <c r="C11" s="31" t="s">
        <v>145</v>
      </c>
      <c r="D11" s="31" t="s">
        <v>138</v>
      </c>
      <c r="E11" s="31" t="s">
        <v>145</v>
      </c>
      <c r="F11" s="32">
        <v>28350</v>
      </c>
      <c r="G11" s="33">
        <v>28350</v>
      </c>
      <c r="H11" s="51" t="s">
        <v>131</v>
      </c>
      <c r="I11" s="28">
        <v>5493</v>
      </c>
      <c r="J11" s="29" t="s">
        <v>82</v>
      </c>
      <c r="K11" s="28">
        <v>300</v>
      </c>
      <c r="L11" s="34"/>
    </row>
    <row r="12" spans="1:12" ht="25.5">
      <c r="A12" s="28">
        <v>5</v>
      </c>
      <c r="B12" s="49" t="s">
        <v>145</v>
      </c>
      <c r="C12" s="31" t="s">
        <v>145</v>
      </c>
      <c r="D12" s="31" t="s">
        <v>138</v>
      </c>
      <c r="E12" s="31" t="s">
        <v>145</v>
      </c>
      <c r="F12" s="32">
        <v>14760</v>
      </c>
      <c r="G12" s="33">
        <v>14760</v>
      </c>
      <c r="H12" s="51" t="s">
        <v>121</v>
      </c>
      <c r="I12" s="28">
        <v>5493</v>
      </c>
      <c r="J12" s="29" t="s">
        <v>50</v>
      </c>
      <c r="K12" s="28">
        <v>300</v>
      </c>
      <c r="L12" s="34"/>
    </row>
    <row r="13" spans="1:12" ht="25.5">
      <c r="A13" s="28">
        <v>6</v>
      </c>
      <c r="B13" s="49" t="s">
        <v>145</v>
      </c>
      <c r="C13" s="31" t="s">
        <v>145</v>
      </c>
      <c r="D13" s="31" t="s">
        <v>138</v>
      </c>
      <c r="E13" s="31" t="s">
        <v>145</v>
      </c>
      <c r="F13" s="32">
        <v>18900</v>
      </c>
      <c r="G13" s="33">
        <v>18900</v>
      </c>
      <c r="H13" s="50" t="s">
        <v>114</v>
      </c>
      <c r="I13" s="28">
        <v>5493</v>
      </c>
      <c r="J13" s="29" t="s">
        <v>34</v>
      </c>
      <c r="K13" s="28">
        <v>300</v>
      </c>
      <c r="L13" s="34"/>
    </row>
    <row r="14" spans="1:12" ht="25.5">
      <c r="A14" s="28">
        <v>7</v>
      </c>
      <c r="B14" s="49" t="s">
        <v>145</v>
      </c>
      <c r="C14" s="31" t="s">
        <v>145</v>
      </c>
      <c r="D14" s="31" t="s">
        <v>138</v>
      </c>
      <c r="E14" s="31" t="s">
        <v>145</v>
      </c>
      <c r="F14" s="32">
        <v>1350</v>
      </c>
      <c r="G14" s="33">
        <v>1350</v>
      </c>
      <c r="H14" s="50" t="s">
        <v>127</v>
      </c>
      <c r="I14" s="28">
        <v>5493</v>
      </c>
      <c r="J14" s="29" t="s">
        <v>87</v>
      </c>
      <c r="K14" s="28">
        <v>800</v>
      </c>
      <c r="L14" s="34"/>
    </row>
    <row r="15" spans="1:12" ht="25.5">
      <c r="A15" s="28">
        <v>8</v>
      </c>
      <c r="B15" s="49" t="s">
        <v>145</v>
      </c>
      <c r="C15" s="31" t="s">
        <v>145</v>
      </c>
      <c r="D15" s="31" t="s">
        <v>138</v>
      </c>
      <c r="E15" s="31" t="s">
        <v>145</v>
      </c>
      <c r="F15" s="32">
        <v>2160</v>
      </c>
      <c r="G15" s="33">
        <v>2160</v>
      </c>
      <c r="H15" s="50" t="s">
        <v>133</v>
      </c>
      <c r="I15" s="28">
        <v>5493</v>
      </c>
      <c r="J15" s="29" t="s">
        <v>88</v>
      </c>
      <c r="K15" s="28">
        <v>6210</v>
      </c>
      <c r="L15" s="34"/>
    </row>
    <row r="16" spans="1:12" ht="25.5">
      <c r="A16" s="28">
        <v>9</v>
      </c>
      <c r="B16" s="49" t="s">
        <v>145</v>
      </c>
      <c r="C16" s="31" t="s">
        <v>145</v>
      </c>
      <c r="D16" s="31" t="s">
        <v>138</v>
      </c>
      <c r="E16" s="31" t="s">
        <v>145</v>
      </c>
      <c r="F16" s="32">
        <v>27000</v>
      </c>
      <c r="G16" s="33">
        <v>27000</v>
      </c>
      <c r="H16" s="50" t="s">
        <v>119</v>
      </c>
      <c r="I16" s="28">
        <v>5493</v>
      </c>
      <c r="J16" s="29" t="s">
        <v>45</v>
      </c>
      <c r="K16" s="28">
        <v>300</v>
      </c>
      <c r="L16" s="34"/>
    </row>
    <row r="17" spans="1:12" ht="25.5">
      <c r="A17" s="28">
        <v>10</v>
      </c>
      <c r="B17" s="49" t="s">
        <v>145</v>
      </c>
      <c r="C17" s="31" t="s">
        <v>145</v>
      </c>
      <c r="D17" s="31" t="s">
        <v>138</v>
      </c>
      <c r="E17" s="31" t="s">
        <v>145</v>
      </c>
      <c r="F17" s="32">
        <v>13500</v>
      </c>
      <c r="G17" s="33">
        <v>13500</v>
      </c>
      <c r="H17" s="50" t="s">
        <v>105</v>
      </c>
      <c r="I17" s="28">
        <v>5493</v>
      </c>
      <c r="J17" s="29" t="s">
        <v>11</v>
      </c>
      <c r="K17" s="28">
        <v>100</v>
      </c>
      <c r="L17" s="34"/>
    </row>
    <row r="18" spans="1:12" ht="25.5">
      <c r="A18" s="28">
        <v>11</v>
      </c>
      <c r="B18" s="49" t="s">
        <v>145</v>
      </c>
      <c r="C18" s="31" t="s">
        <v>145</v>
      </c>
      <c r="D18" s="31" t="s">
        <v>138</v>
      </c>
      <c r="E18" s="31" t="s">
        <v>145</v>
      </c>
      <c r="F18" s="32">
        <v>7200</v>
      </c>
      <c r="G18" s="33">
        <v>7200</v>
      </c>
      <c r="H18" s="50" t="s">
        <v>134</v>
      </c>
      <c r="I18" s="28">
        <v>5493</v>
      </c>
      <c r="J18" s="29" t="s">
        <v>90</v>
      </c>
      <c r="K18" s="28">
        <v>300</v>
      </c>
      <c r="L18" s="34"/>
    </row>
    <row r="19" spans="1:12" ht="25.5">
      <c r="A19" s="28">
        <v>12</v>
      </c>
      <c r="B19" s="49" t="s">
        <v>145</v>
      </c>
      <c r="C19" s="31" t="s">
        <v>145</v>
      </c>
      <c r="D19" s="31" t="s">
        <v>138</v>
      </c>
      <c r="E19" s="31" t="s">
        <v>145</v>
      </c>
      <c r="F19" s="32">
        <v>6300</v>
      </c>
      <c r="G19" s="33">
        <v>6300</v>
      </c>
      <c r="H19" s="50" t="s">
        <v>124</v>
      </c>
      <c r="I19" s="28">
        <v>5493</v>
      </c>
      <c r="J19" s="29" t="s">
        <v>59</v>
      </c>
      <c r="K19" s="28">
        <v>6210</v>
      </c>
      <c r="L19" s="34"/>
    </row>
    <row r="20" spans="1:12" ht="25.5">
      <c r="A20" s="28">
        <v>13</v>
      </c>
      <c r="B20" s="49" t="s">
        <v>145</v>
      </c>
      <c r="C20" s="31" t="s">
        <v>145</v>
      </c>
      <c r="D20" s="31" t="s">
        <v>138</v>
      </c>
      <c r="E20" s="31" t="s">
        <v>145</v>
      </c>
      <c r="F20" s="32">
        <v>2720</v>
      </c>
      <c r="G20" s="33">
        <v>2720</v>
      </c>
      <c r="H20" s="50" t="s">
        <v>127</v>
      </c>
      <c r="I20" s="28">
        <v>5493</v>
      </c>
      <c r="J20" s="29" t="s">
        <v>91</v>
      </c>
      <c r="K20" s="28">
        <v>100</v>
      </c>
      <c r="L20" s="34"/>
    </row>
    <row r="21" spans="1:12" ht="25.5">
      <c r="A21" s="28">
        <v>14</v>
      </c>
      <c r="B21" s="49" t="s">
        <v>145</v>
      </c>
      <c r="C21" s="31" t="s">
        <v>145</v>
      </c>
      <c r="D21" s="31" t="s">
        <v>138</v>
      </c>
      <c r="E21" s="31" t="s">
        <v>145</v>
      </c>
      <c r="F21" s="32">
        <v>22950</v>
      </c>
      <c r="G21" s="33">
        <v>22950</v>
      </c>
      <c r="H21" s="50" t="s">
        <v>125</v>
      </c>
      <c r="I21" s="28">
        <v>5493</v>
      </c>
      <c r="J21" s="29" t="s">
        <v>60</v>
      </c>
      <c r="K21" s="28">
        <v>100</v>
      </c>
      <c r="L21" s="34"/>
    </row>
    <row r="22" spans="1:12" ht="25.5">
      <c r="A22" s="28">
        <v>15</v>
      </c>
      <c r="B22" s="49" t="s">
        <v>145</v>
      </c>
      <c r="C22" s="31" t="s">
        <v>145</v>
      </c>
      <c r="D22" s="31" t="s">
        <v>138</v>
      </c>
      <c r="E22" s="31" t="s">
        <v>145</v>
      </c>
      <c r="F22" s="32">
        <v>9000</v>
      </c>
      <c r="G22" s="33">
        <v>9000</v>
      </c>
      <c r="H22" s="50" t="s">
        <v>111</v>
      </c>
      <c r="I22" s="28">
        <v>5493</v>
      </c>
      <c r="J22" s="29" t="s">
        <v>28</v>
      </c>
      <c r="K22" s="28">
        <v>100</v>
      </c>
      <c r="L22" s="34"/>
    </row>
    <row r="23" spans="1:12" ht="25.5">
      <c r="A23" s="28">
        <v>16</v>
      </c>
      <c r="B23" s="49" t="s">
        <v>145</v>
      </c>
      <c r="C23" s="31" t="s">
        <v>145</v>
      </c>
      <c r="D23" s="31" t="s">
        <v>138</v>
      </c>
      <c r="E23" s="31" t="s">
        <v>145</v>
      </c>
      <c r="F23" s="32">
        <v>10350</v>
      </c>
      <c r="G23" s="33">
        <v>10350</v>
      </c>
      <c r="H23" s="50" t="s">
        <v>127</v>
      </c>
      <c r="I23" s="28">
        <v>5493</v>
      </c>
      <c r="J23" s="29" t="s">
        <v>89</v>
      </c>
      <c r="K23" s="28">
        <v>100</v>
      </c>
      <c r="L23" s="34"/>
    </row>
    <row r="24" spans="1:12" ht="25.5">
      <c r="A24" s="28">
        <v>17</v>
      </c>
      <c r="B24" s="49" t="s">
        <v>145</v>
      </c>
      <c r="C24" s="31" t="s">
        <v>145</v>
      </c>
      <c r="D24" s="31" t="s">
        <v>138</v>
      </c>
      <c r="E24" s="31" t="s">
        <v>145</v>
      </c>
      <c r="F24" s="32">
        <v>3320</v>
      </c>
      <c r="G24" s="33">
        <v>3320</v>
      </c>
      <c r="H24" s="50" t="s">
        <v>106</v>
      </c>
      <c r="I24" s="28">
        <v>5493</v>
      </c>
      <c r="J24" s="29" t="s">
        <v>12</v>
      </c>
      <c r="K24" s="28">
        <v>300</v>
      </c>
      <c r="L24" s="34"/>
    </row>
    <row r="25" spans="1:12" ht="25.5">
      <c r="A25" s="28">
        <v>18</v>
      </c>
      <c r="B25" s="49" t="s">
        <v>145</v>
      </c>
      <c r="C25" s="31" t="s">
        <v>145</v>
      </c>
      <c r="D25" s="31" t="s">
        <v>138</v>
      </c>
      <c r="E25" s="31" t="s">
        <v>145</v>
      </c>
      <c r="F25" s="32">
        <v>28350</v>
      </c>
      <c r="G25" s="33">
        <v>28350</v>
      </c>
      <c r="H25" s="50" t="s">
        <v>113</v>
      </c>
      <c r="I25" s="28">
        <v>5493</v>
      </c>
      <c r="J25" s="29" t="s">
        <v>33</v>
      </c>
      <c r="K25" s="28">
        <v>100</v>
      </c>
      <c r="L25" s="34"/>
    </row>
    <row r="26" spans="1:12" ht="25.5">
      <c r="A26" s="28">
        <v>19</v>
      </c>
      <c r="B26" s="49" t="s">
        <v>145</v>
      </c>
      <c r="C26" s="31" t="s">
        <v>145</v>
      </c>
      <c r="D26" s="31" t="s">
        <v>138</v>
      </c>
      <c r="E26" s="31" t="s">
        <v>145</v>
      </c>
      <c r="F26" s="32">
        <v>4050</v>
      </c>
      <c r="G26" s="33">
        <v>4050</v>
      </c>
      <c r="H26" s="50" t="s">
        <v>127</v>
      </c>
      <c r="I26" s="28">
        <v>5493</v>
      </c>
      <c r="J26" s="29" t="s">
        <v>69</v>
      </c>
      <c r="K26" s="28">
        <v>300</v>
      </c>
      <c r="L26" s="34"/>
    </row>
    <row r="27" spans="1:12" ht="15.75">
      <c r="A27" s="53"/>
      <c r="B27" s="54"/>
      <c r="C27" s="55"/>
      <c r="D27" s="72"/>
      <c r="E27" s="55"/>
      <c r="F27" s="64">
        <f>SUM(F8:F26)</f>
        <v>256670</v>
      </c>
      <c r="G27" s="65">
        <f>SUM(G8:G26)</f>
        <v>256670</v>
      </c>
      <c r="H27" s="56"/>
      <c r="I27" s="28"/>
      <c r="J27" s="29"/>
      <c r="K27" s="28"/>
      <c r="L27" s="34"/>
    </row>
    <row r="28" spans="1:12" ht="25.5">
      <c r="A28" s="28">
        <v>20</v>
      </c>
      <c r="B28" s="49" t="s">
        <v>65</v>
      </c>
      <c r="C28" s="30" t="s">
        <v>66</v>
      </c>
      <c r="D28" s="31" t="s">
        <v>139</v>
      </c>
      <c r="E28" s="30" t="s">
        <v>67</v>
      </c>
      <c r="F28" s="32">
        <v>13320</v>
      </c>
      <c r="G28" s="33">
        <v>13320</v>
      </c>
      <c r="H28" s="50" t="s">
        <v>126</v>
      </c>
      <c r="I28" s="28">
        <v>5212</v>
      </c>
      <c r="J28" s="29" t="s">
        <v>68</v>
      </c>
      <c r="K28" s="28">
        <v>100</v>
      </c>
      <c r="L28" s="34"/>
    </row>
    <row r="29" spans="1:12" ht="25.5">
      <c r="A29" s="28">
        <v>21</v>
      </c>
      <c r="B29" s="49" t="s">
        <v>61</v>
      </c>
      <c r="C29" s="30" t="s">
        <v>62</v>
      </c>
      <c r="D29" s="31" t="s">
        <v>139</v>
      </c>
      <c r="E29" s="30" t="s">
        <v>63</v>
      </c>
      <c r="F29" s="32">
        <v>96336</v>
      </c>
      <c r="G29" s="33">
        <v>96336</v>
      </c>
      <c r="H29" s="50" t="s">
        <v>125</v>
      </c>
      <c r="I29" s="28">
        <v>5212</v>
      </c>
      <c r="J29" s="29" t="s">
        <v>64</v>
      </c>
      <c r="K29" s="28">
        <v>100</v>
      </c>
      <c r="L29" s="34"/>
    </row>
    <row r="30" spans="1:12" ht="15.75">
      <c r="A30" s="60"/>
      <c r="B30" s="61"/>
      <c r="C30" s="62"/>
      <c r="D30" s="63"/>
      <c r="E30" s="62"/>
      <c r="F30" s="64">
        <f>SUM(F28:F29)</f>
        <v>109656</v>
      </c>
      <c r="G30" s="65">
        <f>SUM(G28:G29)</f>
        <v>109656</v>
      </c>
      <c r="H30" s="66"/>
      <c r="I30" s="28"/>
      <c r="J30" s="29"/>
      <c r="K30" s="28"/>
      <c r="L30" s="34"/>
    </row>
    <row r="31" spans="1:12" ht="63.75">
      <c r="A31" s="28">
        <v>22</v>
      </c>
      <c r="B31" s="49" t="s">
        <v>7</v>
      </c>
      <c r="C31" s="30" t="s">
        <v>8</v>
      </c>
      <c r="D31" s="31" t="s">
        <v>140</v>
      </c>
      <c r="E31" s="30" t="s">
        <v>9</v>
      </c>
      <c r="F31" s="32">
        <v>230142</v>
      </c>
      <c r="G31" s="33">
        <v>230142</v>
      </c>
      <c r="H31" s="52" t="s">
        <v>104</v>
      </c>
      <c r="I31" s="28">
        <v>5213</v>
      </c>
      <c r="J31" s="29" t="s">
        <v>10</v>
      </c>
      <c r="K31" s="28">
        <v>800</v>
      </c>
      <c r="L31" s="34"/>
    </row>
    <row r="32" spans="1:12" ht="38.25">
      <c r="A32" s="28">
        <v>23</v>
      </c>
      <c r="B32" s="49" t="s">
        <v>41</v>
      </c>
      <c r="C32" s="30" t="s">
        <v>42</v>
      </c>
      <c r="D32" s="31" t="s">
        <v>140</v>
      </c>
      <c r="E32" s="30" t="s">
        <v>43</v>
      </c>
      <c r="F32" s="32">
        <v>259720</v>
      </c>
      <c r="G32" s="33">
        <v>259720</v>
      </c>
      <c r="H32" s="50" t="s">
        <v>118</v>
      </c>
      <c r="I32" s="28">
        <v>5213</v>
      </c>
      <c r="J32" s="29" t="s">
        <v>44</v>
      </c>
      <c r="K32" s="28">
        <v>100</v>
      </c>
      <c r="L32" s="34"/>
    </row>
    <row r="33" spans="1:12" ht="38.25">
      <c r="A33" s="28">
        <v>24</v>
      </c>
      <c r="B33" s="49" t="s">
        <v>51</v>
      </c>
      <c r="C33" s="30" t="s">
        <v>52</v>
      </c>
      <c r="D33" s="31" t="s">
        <v>140</v>
      </c>
      <c r="E33" s="30" t="s">
        <v>53</v>
      </c>
      <c r="F33" s="32">
        <v>272340</v>
      </c>
      <c r="G33" s="33">
        <v>272340</v>
      </c>
      <c r="H33" s="52" t="s">
        <v>122</v>
      </c>
      <c r="I33" s="28">
        <v>5213</v>
      </c>
      <c r="J33" s="29" t="s">
        <v>54</v>
      </c>
      <c r="K33" s="28">
        <v>100</v>
      </c>
      <c r="L33" s="34"/>
    </row>
    <row r="34" spans="1:12" ht="38.25">
      <c r="A34" s="28">
        <v>25</v>
      </c>
      <c r="B34" s="49" t="s">
        <v>70</v>
      </c>
      <c r="C34" s="30" t="s">
        <v>71</v>
      </c>
      <c r="D34" s="31" t="s">
        <v>140</v>
      </c>
      <c r="E34" s="30" t="s">
        <v>72</v>
      </c>
      <c r="F34" s="32">
        <v>113650</v>
      </c>
      <c r="G34" s="33">
        <v>113650</v>
      </c>
      <c r="H34" s="52" t="s">
        <v>128</v>
      </c>
      <c r="I34" s="28">
        <v>5213</v>
      </c>
      <c r="J34" s="29" t="s">
        <v>73</v>
      </c>
      <c r="K34" s="28">
        <v>100</v>
      </c>
      <c r="L34" s="34"/>
    </row>
    <row r="35" spans="1:12" ht="15.75">
      <c r="A35" s="60"/>
      <c r="B35" s="61"/>
      <c r="C35" s="62"/>
      <c r="D35" s="63"/>
      <c r="E35" s="62"/>
      <c r="F35" s="64">
        <f>SUM(F31:F34)</f>
        <v>875852</v>
      </c>
      <c r="G35" s="65">
        <f>SUM(G31:G34)</f>
        <v>875852</v>
      </c>
      <c r="H35" s="67"/>
      <c r="I35" s="28"/>
      <c r="J35" s="29"/>
      <c r="K35" s="28"/>
      <c r="L35" s="34"/>
    </row>
    <row r="36" spans="1:12" ht="25.5">
      <c r="A36" s="28">
        <v>26</v>
      </c>
      <c r="B36" s="49" t="s">
        <v>83</v>
      </c>
      <c r="C36" s="30" t="s">
        <v>84</v>
      </c>
      <c r="D36" s="31" t="s">
        <v>141</v>
      </c>
      <c r="E36" s="30" t="s">
        <v>85</v>
      </c>
      <c r="F36" s="32">
        <v>76410</v>
      </c>
      <c r="G36" s="33">
        <v>76410</v>
      </c>
      <c r="H36" s="50" t="s">
        <v>132</v>
      </c>
      <c r="I36" s="28">
        <v>5321</v>
      </c>
      <c r="J36" s="29" t="s">
        <v>86</v>
      </c>
      <c r="K36" s="28">
        <v>100</v>
      </c>
      <c r="L36" s="34"/>
    </row>
    <row r="37" spans="1:12" ht="25.5">
      <c r="A37" s="28">
        <v>27</v>
      </c>
      <c r="B37" s="49" t="s">
        <v>24</v>
      </c>
      <c r="C37" s="30" t="s">
        <v>25</v>
      </c>
      <c r="D37" s="31" t="s">
        <v>141</v>
      </c>
      <c r="E37" s="30" t="s">
        <v>26</v>
      </c>
      <c r="F37" s="32">
        <v>31850</v>
      </c>
      <c r="G37" s="33">
        <v>31850</v>
      </c>
      <c r="H37" s="51" t="s">
        <v>110</v>
      </c>
      <c r="I37" s="28">
        <v>5321</v>
      </c>
      <c r="J37" s="29" t="s">
        <v>27</v>
      </c>
      <c r="K37" s="28">
        <v>6800</v>
      </c>
      <c r="L37" s="34"/>
    </row>
    <row r="38" spans="1:12" ht="38.25">
      <c r="A38" s="28">
        <v>28</v>
      </c>
      <c r="B38" s="49" t="s">
        <v>13</v>
      </c>
      <c r="C38" s="30" t="s">
        <v>14</v>
      </c>
      <c r="D38" s="31" t="s">
        <v>141</v>
      </c>
      <c r="E38" s="30" t="s">
        <v>15</v>
      </c>
      <c r="F38" s="32">
        <v>23850</v>
      </c>
      <c r="G38" s="33">
        <v>23850</v>
      </c>
      <c r="H38" s="50" t="s">
        <v>107</v>
      </c>
      <c r="I38" s="28">
        <v>5321</v>
      </c>
      <c r="J38" s="29" t="s">
        <v>16</v>
      </c>
      <c r="K38" s="28">
        <v>800</v>
      </c>
      <c r="L38" s="34"/>
    </row>
    <row r="39" spans="1:12" ht="15.75">
      <c r="A39" s="28">
        <v>29</v>
      </c>
      <c r="B39" s="49" t="s">
        <v>37</v>
      </c>
      <c r="C39" s="30" t="s">
        <v>38</v>
      </c>
      <c r="D39" s="31" t="s">
        <v>141</v>
      </c>
      <c r="E39" s="30" t="s">
        <v>39</v>
      </c>
      <c r="F39" s="32">
        <v>138810</v>
      </c>
      <c r="G39" s="33">
        <v>138810</v>
      </c>
      <c r="H39" s="50" t="s">
        <v>117</v>
      </c>
      <c r="I39" s="28">
        <v>5321</v>
      </c>
      <c r="J39" s="29" t="s">
        <v>40</v>
      </c>
      <c r="K39" s="28">
        <v>100</v>
      </c>
      <c r="L39" s="34"/>
    </row>
    <row r="40" spans="1:12" ht="25.5">
      <c r="A40" s="28">
        <v>30</v>
      </c>
      <c r="B40" s="49" t="s">
        <v>46</v>
      </c>
      <c r="C40" s="30" t="s">
        <v>47</v>
      </c>
      <c r="D40" s="31" t="s">
        <v>141</v>
      </c>
      <c r="E40" s="30" t="s">
        <v>48</v>
      </c>
      <c r="F40" s="32">
        <v>160580</v>
      </c>
      <c r="G40" s="33">
        <v>160580</v>
      </c>
      <c r="H40" s="50" t="s">
        <v>120</v>
      </c>
      <c r="I40" s="28">
        <v>5321</v>
      </c>
      <c r="J40" s="29" t="s">
        <v>49</v>
      </c>
      <c r="K40" s="28">
        <v>800</v>
      </c>
      <c r="L40" s="34"/>
    </row>
    <row r="41" spans="1:12" ht="25.5">
      <c r="A41" s="28">
        <v>31</v>
      </c>
      <c r="B41" s="49" t="s">
        <v>17</v>
      </c>
      <c r="C41" s="30" t="s">
        <v>18</v>
      </c>
      <c r="D41" s="31" t="s">
        <v>141</v>
      </c>
      <c r="E41" s="30" t="s">
        <v>19</v>
      </c>
      <c r="F41" s="32">
        <v>233370</v>
      </c>
      <c r="G41" s="33">
        <v>233370</v>
      </c>
      <c r="H41" s="50" t="s">
        <v>108</v>
      </c>
      <c r="I41" s="28">
        <v>5321</v>
      </c>
      <c r="J41" s="29" t="s">
        <v>20</v>
      </c>
      <c r="K41" s="28">
        <v>100</v>
      </c>
      <c r="L41" s="34"/>
    </row>
    <row r="42" spans="1:12" ht="25.5">
      <c r="A42" s="28">
        <v>32</v>
      </c>
      <c r="B42" s="49" t="s">
        <v>21</v>
      </c>
      <c r="C42" s="30" t="s">
        <v>22</v>
      </c>
      <c r="D42" s="31" t="s">
        <v>141</v>
      </c>
      <c r="E42" s="30" t="s">
        <v>23</v>
      </c>
      <c r="F42" s="32">
        <v>45000</v>
      </c>
      <c r="G42" s="33">
        <v>45000</v>
      </c>
      <c r="H42" s="50" t="s">
        <v>109</v>
      </c>
      <c r="I42" s="28">
        <v>5321</v>
      </c>
      <c r="J42" s="29" t="s">
        <v>144</v>
      </c>
      <c r="K42" s="28">
        <v>800</v>
      </c>
      <c r="L42" s="34"/>
    </row>
    <row r="43" spans="1:12" ht="15.75">
      <c r="A43" s="28">
        <v>33</v>
      </c>
      <c r="B43" s="49" t="s">
        <v>78</v>
      </c>
      <c r="C43" s="30" t="s">
        <v>79</v>
      </c>
      <c r="D43" s="31" t="s">
        <v>141</v>
      </c>
      <c r="E43" s="30" t="s">
        <v>80</v>
      </c>
      <c r="F43" s="32">
        <v>28944</v>
      </c>
      <c r="G43" s="33">
        <v>28944</v>
      </c>
      <c r="H43" s="50" t="s">
        <v>130</v>
      </c>
      <c r="I43" s="28">
        <v>5321</v>
      </c>
      <c r="J43" s="29" t="s">
        <v>81</v>
      </c>
      <c r="K43" s="28">
        <v>710</v>
      </c>
      <c r="L43" s="34"/>
    </row>
    <row r="44" spans="1:12" ht="25.5">
      <c r="A44" s="28">
        <v>34</v>
      </c>
      <c r="B44" s="49" t="s">
        <v>55</v>
      </c>
      <c r="C44" s="30" t="s">
        <v>56</v>
      </c>
      <c r="D44" s="31" t="s">
        <v>141</v>
      </c>
      <c r="E44" s="30" t="s">
        <v>57</v>
      </c>
      <c r="F44" s="32">
        <v>216670</v>
      </c>
      <c r="G44" s="33">
        <v>216670</v>
      </c>
      <c r="H44" s="50" t="s">
        <v>123</v>
      </c>
      <c r="I44" s="28">
        <v>5321</v>
      </c>
      <c r="J44" s="29" t="s">
        <v>58</v>
      </c>
      <c r="K44" s="28">
        <v>710</v>
      </c>
      <c r="L44" s="34"/>
    </row>
    <row r="45" spans="1:12" ht="15.75">
      <c r="A45" s="28">
        <v>35</v>
      </c>
      <c r="B45" s="49" t="s">
        <v>29</v>
      </c>
      <c r="C45" s="30" t="s">
        <v>30</v>
      </c>
      <c r="D45" s="31" t="s">
        <v>141</v>
      </c>
      <c r="E45" s="30" t="s">
        <v>31</v>
      </c>
      <c r="F45" s="32">
        <v>60840</v>
      </c>
      <c r="G45" s="33">
        <v>60840</v>
      </c>
      <c r="H45" s="50" t="s">
        <v>112</v>
      </c>
      <c r="I45" s="28">
        <v>5321</v>
      </c>
      <c r="J45" s="29" t="s">
        <v>32</v>
      </c>
      <c r="K45" s="28">
        <v>100</v>
      </c>
      <c r="L45" s="34"/>
    </row>
    <row r="46" spans="1:12" ht="25.5">
      <c r="A46" s="28">
        <v>36</v>
      </c>
      <c r="B46" s="49" t="s">
        <v>74</v>
      </c>
      <c r="C46" s="30" t="s">
        <v>75</v>
      </c>
      <c r="D46" s="31" t="s">
        <v>141</v>
      </c>
      <c r="E46" s="30" t="s">
        <v>76</v>
      </c>
      <c r="F46" s="32">
        <v>26800</v>
      </c>
      <c r="G46" s="33">
        <v>26800</v>
      </c>
      <c r="H46" s="50" t="s">
        <v>129</v>
      </c>
      <c r="I46" s="28">
        <v>5321</v>
      </c>
      <c r="J46" s="29" t="s">
        <v>77</v>
      </c>
      <c r="K46" s="28">
        <v>100</v>
      </c>
      <c r="L46" s="34"/>
    </row>
    <row r="47" spans="1:12" ht="15.75">
      <c r="A47" s="68"/>
      <c r="B47" s="69"/>
      <c r="C47" s="70"/>
      <c r="D47" s="71"/>
      <c r="E47" s="70"/>
      <c r="F47" s="64">
        <f>SUM(F36:F46)</f>
        <v>1043124</v>
      </c>
      <c r="G47" s="65">
        <f>SUM(G36:G46)</f>
        <v>1043124</v>
      </c>
      <c r="H47" s="66"/>
      <c r="I47" s="57"/>
      <c r="J47" s="58"/>
      <c r="K47" s="57"/>
      <c r="L47" s="59"/>
    </row>
    <row r="48" spans="1:12" ht="15.75">
      <c r="A48" s="35" t="s">
        <v>136</v>
      </c>
      <c r="B48" s="36"/>
      <c r="C48" s="36"/>
      <c r="D48" s="37"/>
      <c r="E48" s="38"/>
      <c r="F48" s="48">
        <f>F27+F30+F35+F47</f>
        <v>2285302</v>
      </c>
      <c r="G48" s="39">
        <f>G27+G30+G35+G47</f>
        <v>2285302</v>
      </c>
      <c r="H48" s="47"/>
      <c r="I48" s="20"/>
      <c r="J48" s="40"/>
      <c r="K48" s="20"/>
      <c r="L48" s="20"/>
    </row>
    <row r="49" spans="1:12" ht="15.75">
      <c r="A49" s="20"/>
      <c r="B49" s="20"/>
      <c r="C49" s="20"/>
      <c r="D49" s="41"/>
      <c r="E49" s="42"/>
      <c r="F49" s="41"/>
      <c r="G49" s="20"/>
      <c r="H49" s="20"/>
      <c r="I49" s="20"/>
      <c r="J49" s="40"/>
      <c r="K49" s="20"/>
      <c r="L49" s="20"/>
    </row>
    <row r="50" spans="1:12" ht="15.75">
      <c r="A50" s="20"/>
      <c r="B50" s="20"/>
      <c r="C50" s="20"/>
      <c r="D50" s="41"/>
      <c r="E50" s="42"/>
      <c r="F50" s="41"/>
      <c r="G50" s="20"/>
      <c r="H50" s="20"/>
      <c r="I50" s="20"/>
      <c r="J50" s="40"/>
      <c r="K50" s="20"/>
      <c r="L50" s="20"/>
    </row>
    <row r="51" spans="1:12" ht="15.75">
      <c r="A51" s="20"/>
      <c r="B51" s="20"/>
      <c r="C51" s="20"/>
      <c r="D51" s="41"/>
      <c r="E51" s="42"/>
      <c r="F51" s="41"/>
      <c r="G51" s="20"/>
      <c r="H51" s="20"/>
      <c r="I51" s="20"/>
      <c r="J51" s="40"/>
      <c r="K51" s="20"/>
      <c r="L51" s="20"/>
    </row>
    <row r="52" spans="1:12" ht="15.75">
      <c r="A52" s="20"/>
      <c r="B52" s="20"/>
      <c r="C52" s="20"/>
      <c r="D52" s="41"/>
      <c r="E52" s="42"/>
      <c r="F52" s="41"/>
      <c r="G52" s="20"/>
      <c r="H52" s="20"/>
      <c r="I52" s="20"/>
      <c r="J52" s="40"/>
      <c r="K52" s="20"/>
      <c r="L52" s="20"/>
    </row>
    <row r="53" spans="1:12" ht="15.75" hidden="1">
      <c r="A53" s="20"/>
      <c r="B53" s="20"/>
      <c r="C53" s="20"/>
      <c r="D53" s="41"/>
      <c r="E53" s="42"/>
      <c r="F53" s="41"/>
      <c r="G53" s="20"/>
      <c r="H53" s="20"/>
      <c r="I53" s="20"/>
      <c r="J53" s="40"/>
      <c r="K53" s="20"/>
      <c r="L53" s="20"/>
    </row>
    <row r="54" spans="1:12" ht="15.75" hidden="1">
      <c r="A54" s="20"/>
      <c r="B54" s="43" t="s">
        <v>93</v>
      </c>
      <c r="C54" s="20"/>
      <c r="D54" s="41"/>
      <c r="E54" s="42"/>
      <c r="F54" s="44" t="s">
        <v>94</v>
      </c>
      <c r="G54" s="45" t="s">
        <v>95</v>
      </c>
      <c r="H54" s="20"/>
      <c r="I54" s="20"/>
      <c r="J54" s="40"/>
      <c r="K54" s="20"/>
      <c r="L54" s="20"/>
    </row>
    <row r="55" spans="1:12" ht="15" customHeight="1" hidden="1">
      <c r="A55" s="20"/>
      <c r="B55" s="20"/>
      <c r="C55" s="20"/>
      <c r="D55" s="41"/>
      <c r="E55" s="42"/>
      <c r="F55" s="26">
        <v>5493</v>
      </c>
      <c r="G55" s="27">
        <f>SUMIF(I8:I46,"=5493",H8:H46)</f>
        <v>0</v>
      </c>
      <c r="H55" s="20"/>
      <c r="I55" s="20"/>
      <c r="J55" s="40"/>
      <c r="K55" s="20"/>
      <c r="L55" s="20"/>
    </row>
    <row r="56" spans="1:12" ht="15" customHeight="1" hidden="1">
      <c r="A56" s="20"/>
      <c r="B56" s="20"/>
      <c r="C56" s="20"/>
      <c r="D56" s="41"/>
      <c r="E56" s="42"/>
      <c r="F56" s="26">
        <v>5212</v>
      </c>
      <c r="G56" s="27">
        <f>SUMIF(I8:I46,"=5212",H8:H46)</f>
        <v>0</v>
      </c>
      <c r="H56" s="20"/>
      <c r="I56" s="20"/>
      <c r="J56" s="40"/>
      <c r="K56" s="20"/>
      <c r="L56" s="20"/>
    </row>
    <row r="57" spans="1:12" ht="15" customHeight="1" hidden="1">
      <c r="A57" s="20"/>
      <c r="B57" s="20"/>
      <c r="C57" s="20"/>
      <c r="D57" s="41"/>
      <c r="E57" s="42"/>
      <c r="F57" s="26">
        <v>5213</v>
      </c>
      <c r="G57" s="27">
        <f>SUMIF(I8:I46,"=5213",H8:H46)</f>
        <v>0</v>
      </c>
      <c r="H57" s="20"/>
      <c r="I57" s="20"/>
      <c r="J57" s="40"/>
      <c r="K57" s="20"/>
      <c r="L57" s="20"/>
    </row>
    <row r="58" spans="1:12" ht="15" customHeight="1" hidden="1">
      <c r="A58" s="20"/>
      <c r="B58" s="20"/>
      <c r="C58" s="20"/>
      <c r="D58" s="41"/>
      <c r="E58" s="42"/>
      <c r="F58" s="26">
        <v>5222</v>
      </c>
      <c r="G58" s="27">
        <f>SUMIF(I8:I46,"=5222",H8:H46)</f>
        <v>0</v>
      </c>
      <c r="H58" s="20"/>
      <c r="I58" s="20"/>
      <c r="J58" s="40"/>
      <c r="K58" s="20"/>
      <c r="L58" s="20"/>
    </row>
    <row r="59" spans="1:12" ht="15" customHeight="1" hidden="1">
      <c r="A59" s="20"/>
      <c r="B59" s="20"/>
      <c r="C59" s="20"/>
      <c r="D59" s="41"/>
      <c r="E59" s="42"/>
      <c r="F59" s="26">
        <v>5229</v>
      </c>
      <c r="G59" s="27">
        <f>SUMIF(I8:I46,"=5229",H8:H46)</f>
        <v>0</v>
      </c>
      <c r="H59" s="20"/>
      <c r="I59" s="20"/>
      <c r="J59" s="40"/>
      <c r="K59" s="20"/>
      <c r="L59" s="20"/>
    </row>
    <row r="60" spans="1:12" ht="15" customHeight="1" hidden="1">
      <c r="A60" s="20"/>
      <c r="B60" s="20"/>
      <c r="C60" s="20"/>
      <c r="D60" s="41"/>
      <c r="E60" s="42"/>
      <c r="F60" s="26">
        <v>5321</v>
      </c>
      <c r="G60" s="27">
        <f>SUMIF(I8:I46,"=5321",H8:H46)</f>
        <v>0</v>
      </c>
      <c r="H60" s="20"/>
      <c r="I60" s="20"/>
      <c r="J60" s="40"/>
      <c r="K60" s="20"/>
      <c r="L60" s="20"/>
    </row>
    <row r="61" spans="1:12" ht="15" customHeight="1" hidden="1">
      <c r="A61" s="20"/>
      <c r="B61" s="20"/>
      <c r="C61" s="20"/>
      <c r="D61" s="41"/>
      <c r="E61" s="42"/>
      <c r="F61" s="26">
        <v>5339</v>
      </c>
      <c r="G61" s="27">
        <f>SUMIF(I8:I46,"=5339",H8:H46)</f>
        <v>0</v>
      </c>
      <c r="H61" s="20"/>
      <c r="I61" s="20"/>
      <c r="J61" s="40"/>
      <c r="K61" s="20"/>
      <c r="L61" s="20"/>
    </row>
    <row r="62" spans="1:12" ht="15" customHeight="1" hidden="1">
      <c r="A62" s="20"/>
      <c r="B62" s="20"/>
      <c r="C62" s="20"/>
      <c r="D62" s="41"/>
      <c r="E62" s="42"/>
      <c r="F62" s="26">
        <v>5223</v>
      </c>
      <c r="G62" s="27">
        <f>SUMIF(I8:I46,"=5223",H8:H46)</f>
        <v>0</v>
      </c>
      <c r="H62" s="20"/>
      <c r="I62" s="20"/>
      <c r="J62" s="40"/>
      <c r="K62" s="20"/>
      <c r="L62" s="20"/>
    </row>
    <row r="63" spans="1:12" ht="15.75" hidden="1">
      <c r="A63" s="20"/>
      <c r="B63" s="20"/>
      <c r="C63" s="20"/>
      <c r="D63" s="41"/>
      <c r="E63" s="42"/>
      <c r="F63" s="44" t="s">
        <v>96</v>
      </c>
      <c r="G63" s="46">
        <f>SUM(G55:G62)</f>
        <v>0</v>
      </c>
      <c r="H63" s="20"/>
      <c r="I63" s="20"/>
      <c r="J63" s="40"/>
      <c r="K63" s="20"/>
      <c r="L63" s="20"/>
    </row>
    <row r="64" spans="1:12" ht="15.75" hidden="1">
      <c r="A64" s="20"/>
      <c r="B64" s="20"/>
      <c r="C64" s="20"/>
      <c r="D64" s="41"/>
      <c r="E64" s="42"/>
      <c r="F64" s="41"/>
      <c r="G64" s="20"/>
      <c r="H64" s="20"/>
      <c r="I64" s="20"/>
      <c r="J64" s="40"/>
      <c r="K64" s="20"/>
      <c r="L64" s="20"/>
    </row>
    <row r="65" spans="1:12" ht="15.75" hidden="1">
      <c r="A65" s="20"/>
      <c r="B65" s="20"/>
      <c r="C65" s="20"/>
      <c r="D65" s="41"/>
      <c r="E65" s="42"/>
      <c r="F65" s="44" t="s">
        <v>97</v>
      </c>
      <c r="G65" s="45" t="s">
        <v>95</v>
      </c>
      <c r="H65" s="20"/>
      <c r="I65" s="20"/>
      <c r="J65" s="40"/>
      <c r="K65" s="20"/>
      <c r="L65" s="20"/>
    </row>
    <row r="66" spans="1:12" ht="15" customHeight="1" hidden="1">
      <c r="A66" s="20"/>
      <c r="B66" s="20"/>
      <c r="C66" s="20"/>
      <c r="D66" s="41"/>
      <c r="E66" s="42"/>
      <c r="F66" s="26">
        <v>6371</v>
      </c>
      <c r="G66" s="27">
        <f>SUMIF(I8:I46,"=6371",H8:H46)</f>
        <v>0</v>
      </c>
      <c r="H66" s="20"/>
      <c r="I66" s="20"/>
      <c r="J66" s="40"/>
      <c r="K66" s="20"/>
      <c r="L66" s="20"/>
    </row>
    <row r="67" spans="1:12" ht="15" customHeight="1" hidden="1">
      <c r="A67" s="20"/>
      <c r="B67" s="20"/>
      <c r="C67" s="20"/>
      <c r="D67" s="41"/>
      <c r="E67" s="42"/>
      <c r="F67" s="26">
        <v>6312</v>
      </c>
      <c r="G67" s="27">
        <f>SUMIF(I8:I46,"=6312",H8:H46)</f>
        <v>0</v>
      </c>
      <c r="H67" s="20"/>
      <c r="I67" s="20"/>
      <c r="J67" s="40"/>
      <c r="K67" s="20"/>
      <c r="L67" s="20"/>
    </row>
    <row r="68" spans="1:12" ht="15" customHeight="1" hidden="1">
      <c r="A68" s="20"/>
      <c r="B68" s="20"/>
      <c r="C68" s="20"/>
      <c r="D68" s="41"/>
      <c r="E68" s="42"/>
      <c r="F68" s="26">
        <v>6313</v>
      </c>
      <c r="G68" s="27">
        <f>SUMIF(I8:I46,"=6313",H8:H46)</f>
        <v>0</v>
      </c>
      <c r="H68" s="20"/>
      <c r="I68" s="20"/>
      <c r="J68" s="40"/>
      <c r="K68" s="20"/>
      <c r="L68" s="20"/>
    </row>
    <row r="69" spans="1:12" ht="15" customHeight="1" hidden="1">
      <c r="A69" s="20"/>
      <c r="B69" s="20"/>
      <c r="C69" s="20"/>
      <c r="D69" s="41"/>
      <c r="E69" s="42"/>
      <c r="F69" s="26">
        <v>6322</v>
      </c>
      <c r="G69" s="27">
        <f>SUMIF(I8:I46,"=6322",H8:H46)</f>
        <v>0</v>
      </c>
      <c r="H69" s="20"/>
      <c r="I69" s="20"/>
      <c r="J69" s="40"/>
      <c r="K69" s="20"/>
      <c r="L69" s="20"/>
    </row>
    <row r="70" spans="1:12" ht="15" customHeight="1" hidden="1">
      <c r="A70" s="20"/>
      <c r="B70" s="20"/>
      <c r="C70" s="20"/>
      <c r="D70" s="41"/>
      <c r="E70" s="42"/>
      <c r="F70" s="26">
        <v>6341</v>
      </c>
      <c r="G70" s="27">
        <f>SUMIF(I8:I46,"=6341",H8:H46)</f>
        <v>0</v>
      </c>
      <c r="H70" s="20"/>
      <c r="I70" s="20"/>
      <c r="J70" s="40"/>
      <c r="K70" s="20"/>
      <c r="L70" s="20"/>
    </row>
    <row r="71" spans="1:12" ht="15" customHeight="1" hidden="1">
      <c r="A71" s="20"/>
      <c r="B71" s="20"/>
      <c r="C71" s="20"/>
      <c r="D71" s="41"/>
      <c r="E71" s="42"/>
      <c r="F71" s="26">
        <v>6329</v>
      </c>
      <c r="G71" s="27">
        <f>SUMIF(I8:I46,"=6329",H8:H46)</f>
        <v>0</v>
      </c>
      <c r="H71" s="20"/>
      <c r="I71" s="20"/>
      <c r="J71" s="40"/>
      <c r="K71" s="20"/>
      <c r="L71" s="20"/>
    </row>
    <row r="72" spans="1:12" ht="15" customHeight="1" hidden="1">
      <c r="A72" s="20"/>
      <c r="B72" s="20"/>
      <c r="C72" s="20"/>
      <c r="D72" s="41"/>
      <c r="E72" s="42"/>
      <c r="F72" s="26">
        <v>6323</v>
      </c>
      <c r="G72" s="27">
        <f>SUMIF(I8:I46,"=6323",H8:H46)</f>
        <v>0</v>
      </c>
      <c r="H72" s="20"/>
      <c r="I72" s="20"/>
      <c r="J72" s="40"/>
      <c r="K72" s="20"/>
      <c r="L72" s="20"/>
    </row>
    <row r="73" spans="1:12" ht="15.75" hidden="1">
      <c r="A73" s="20"/>
      <c r="B73" s="20"/>
      <c r="C73" s="20"/>
      <c r="D73" s="41"/>
      <c r="E73" s="42"/>
      <c r="F73" s="44" t="s">
        <v>96</v>
      </c>
      <c r="G73" s="46">
        <f>SUM(G66:G72)</f>
        <v>0</v>
      </c>
      <c r="H73" s="20"/>
      <c r="I73" s="20"/>
      <c r="J73" s="40"/>
      <c r="K73" s="20"/>
      <c r="L73" s="20"/>
    </row>
    <row r="74" spans="1:12" ht="15.75" hidden="1">
      <c r="A74" s="20"/>
      <c r="B74" s="20"/>
      <c r="C74" s="20"/>
      <c r="D74" s="41"/>
      <c r="E74" s="42"/>
      <c r="F74" s="41"/>
      <c r="G74" s="20"/>
      <c r="H74" s="20"/>
      <c r="I74" s="20"/>
      <c r="J74" s="40"/>
      <c r="K74" s="20"/>
      <c r="L74" s="20"/>
    </row>
    <row r="75" spans="1:12" ht="26.25" hidden="1">
      <c r="A75" s="20"/>
      <c r="B75" s="20"/>
      <c r="C75" s="20"/>
      <c r="D75" s="41"/>
      <c r="E75" s="42"/>
      <c r="F75" s="44" t="s">
        <v>98</v>
      </c>
      <c r="G75" s="46">
        <f>SUM(G55:G62)+SUM(G66:G72)</f>
        <v>0</v>
      </c>
      <c r="H75" s="20"/>
      <c r="I75" s="20"/>
      <c r="J75" s="40"/>
      <c r="K75" s="20"/>
      <c r="L75" s="20"/>
    </row>
    <row r="76" spans="1:12" ht="15.75">
      <c r="A76" s="20"/>
      <c r="B76" s="20"/>
      <c r="C76" s="20"/>
      <c r="D76" s="41"/>
      <c r="E76" s="42"/>
      <c r="F76" s="41"/>
      <c r="G76" s="20"/>
      <c r="H76" s="20"/>
      <c r="I76" s="20"/>
      <c r="J76" s="40"/>
      <c r="K76" s="20"/>
      <c r="L76" s="20"/>
    </row>
  </sheetData>
  <sheetProtection/>
  <mergeCells count="2">
    <mergeCell ref="A5:H5"/>
    <mergeCell ref="A3:H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Kempná Jana</cp:lastModifiedBy>
  <cp:lastPrinted>2014-05-07T13:46:13Z</cp:lastPrinted>
  <dcterms:created xsi:type="dcterms:W3CDTF">2003-08-20T12:51:45Z</dcterms:created>
  <dcterms:modified xsi:type="dcterms:W3CDTF">2014-05-28T07:53:49Z</dcterms:modified>
  <cp:category/>
  <cp:version/>
  <cp:contentType/>
  <cp:contentStatus/>
</cp:coreProperties>
</file>