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DT 1 poskytnutí" sheetId="1" r:id="rId1"/>
  </sheets>
  <calcPr calcId="145621"/>
</workbook>
</file>

<file path=xl/calcChain.xml><?xml version="1.0" encoding="utf-8"?>
<calcChain xmlns="http://schemas.openxmlformats.org/spreadsheetml/2006/main">
  <c r="O32" i="1" l="1"/>
  <c r="N32" i="1"/>
  <c r="M31" i="1"/>
  <c r="L31" i="1"/>
  <c r="K31" i="1"/>
  <c r="J31" i="1"/>
  <c r="M30" i="1"/>
  <c r="L30" i="1" s="1"/>
  <c r="K30" i="1"/>
  <c r="J30" i="1" s="1"/>
  <c r="M29" i="1"/>
  <c r="L29" i="1"/>
  <c r="K29" i="1"/>
  <c r="J29" i="1"/>
  <c r="M28" i="1"/>
  <c r="L28" i="1" s="1"/>
  <c r="K28" i="1"/>
  <c r="J28" i="1" s="1"/>
  <c r="M27" i="1"/>
  <c r="L27" i="1"/>
  <c r="K27" i="1"/>
  <c r="M26" i="1"/>
  <c r="L26" i="1" s="1"/>
  <c r="K26" i="1"/>
  <c r="J26" i="1"/>
  <c r="L25" i="1"/>
  <c r="K25" i="1"/>
  <c r="J25" i="1" s="1"/>
  <c r="L24" i="1"/>
  <c r="K24" i="1"/>
  <c r="J24" i="1" s="1"/>
  <c r="L23" i="1"/>
  <c r="K23" i="1"/>
  <c r="J23" i="1"/>
  <c r="M22" i="1"/>
  <c r="L22" i="1" s="1"/>
  <c r="K22" i="1"/>
  <c r="J22" i="1" s="1"/>
  <c r="M21" i="1"/>
  <c r="L21" i="1"/>
  <c r="K21" i="1"/>
  <c r="J21" i="1"/>
  <c r="L20" i="1"/>
  <c r="K20" i="1"/>
  <c r="J20" i="1" s="1"/>
  <c r="L19" i="1"/>
  <c r="K19" i="1"/>
  <c r="J19" i="1"/>
  <c r="L18" i="1"/>
  <c r="K18" i="1"/>
  <c r="J18" i="1" s="1"/>
  <c r="L17" i="1"/>
  <c r="K17" i="1"/>
  <c r="J17" i="1"/>
  <c r="L16" i="1"/>
  <c r="K16" i="1"/>
  <c r="J16" i="1" s="1"/>
  <c r="M15" i="1"/>
  <c r="L15" i="1" s="1"/>
  <c r="M14" i="1"/>
  <c r="L14" i="1" s="1"/>
  <c r="K14" i="1"/>
  <c r="J14" i="1" s="1"/>
  <c r="M13" i="1"/>
  <c r="L13" i="1" s="1"/>
  <c r="M12" i="1"/>
  <c r="L12" i="1" s="1"/>
  <c r="K12" i="1"/>
  <c r="J12" i="1" s="1"/>
  <c r="M11" i="1"/>
  <c r="L11" i="1" s="1"/>
  <c r="M10" i="1"/>
  <c r="L10" i="1" s="1"/>
  <c r="K10" i="1"/>
  <c r="J10" i="1" s="1"/>
  <c r="L9" i="1"/>
  <c r="K9" i="1"/>
  <c r="J9" i="1"/>
  <c r="L8" i="1"/>
  <c r="K8" i="1"/>
  <c r="J8" i="1" s="1"/>
  <c r="L7" i="1"/>
  <c r="K7" i="1"/>
  <c r="J7" i="1"/>
  <c r="L6" i="1"/>
  <c r="K6" i="1"/>
  <c r="J6" i="1" s="1"/>
  <c r="M5" i="1"/>
  <c r="M32" i="1" s="1"/>
  <c r="P32" i="1" l="1"/>
  <c r="K5" i="1"/>
  <c r="J5" i="1" s="1"/>
  <c r="K11" i="1"/>
  <c r="J11" i="1" s="1"/>
  <c r="K13" i="1"/>
  <c r="J13" i="1" s="1"/>
  <c r="K15" i="1"/>
  <c r="J15" i="1" s="1"/>
  <c r="L5" i="1"/>
  <c r="P5" i="1"/>
  <c r="P6" i="1" s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</calcChain>
</file>

<file path=xl/sharedStrings.xml><?xml version="1.0" encoding="utf-8"?>
<sst xmlns="http://schemas.openxmlformats.org/spreadsheetml/2006/main" count="156" uniqueCount="130">
  <si>
    <t>Pořadové číslo</t>
  </si>
  <si>
    <t>Pořadí</t>
  </si>
  <si>
    <t>Žadatel (obec)</t>
  </si>
  <si>
    <t>Právní forma</t>
  </si>
  <si>
    <t>IČ</t>
  </si>
  <si>
    <t>Adresa žadatele</t>
  </si>
  <si>
    <t>Název projektu</t>
  </si>
  <si>
    <t>CELKEM BODŮ průměr</t>
  </si>
  <si>
    <t>Celkové uznatelné náklady projektu (Kč)</t>
  </si>
  <si>
    <t>Podíl žadatele na uznatelných nákladech projektu (%)</t>
  </si>
  <si>
    <t>Podíl žadatele na uznatelných nákladech projektu (Kč)</t>
  </si>
  <si>
    <t>Podíl dotace na uznatelných nákladech projektu (%)</t>
  </si>
  <si>
    <t>Dotace (Kč)</t>
  </si>
  <si>
    <t>Dotace investiční (Kč)</t>
  </si>
  <si>
    <t>Dotace neinvestiční (Kč)</t>
  </si>
  <si>
    <t>Kumulativní součet dotace   (Kč)</t>
  </si>
  <si>
    <t>Maximální časová použitelnost dotace do</t>
  </si>
  <si>
    <t>Hlinka</t>
  </si>
  <si>
    <t>obec</t>
  </si>
  <si>
    <t>00576107</t>
  </si>
  <si>
    <t>Hlinka 25, 79399 Hlinka</t>
  </si>
  <si>
    <t>Rekonstrukce střechy radnice a mateřské školy</t>
  </si>
  <si>
    <t>Hlavnice</t>
  </si>
  <si>
    <t>00635596</t>
  </si>
  <si>
    <t>Hlavnice 103, 747 52 Hlavnice</t>
  </si>
  <si>
    <t>Rekonstrukce elektroinstalace v kulturním domě v Hlavnici</t>
  </si>
  <si>
    <t>Tvrdkov</t>
  </si>
  <si>
    <t>00576000</t>
  </si>
  <si>
    <t>Tvrdkov 57, 793 44</t>
  </si>
  <si>
    <t>Rekonstrukce a oprava kanalizace a chodníku v Tvrdkově</t>
  </si>
  <si>
    <t>Litultovice</t>
  </si>
  <si>
    <t>00300381</t>
  </si>
  <si>
    <t>Litultovice 1, 747 55 Litultovice</t>
  </si>
  <si>
    <t>Rekonstrukce technické a dopravní infrastruktury zámeckého parku</t>
  </si>
  <si>
    <t>Leskovec nad Moravicí</t>
  </si>
  <si>
    <t>00296155</t>
  </si>
  <si>
    <t>Leskovec nad Moravicí 42, 793 68 Leskovec nad Moravicí</t>
  </si>
  <si>
    <t>Rekonstrukce a modernizace hřišť u přehrady</t>
  </si>
  <si>
    <t>Děhylov</t>
  </si>
  <si>
    <t>00635464</t>
  </si>
  <si>
    <t>Výstavní 17/179, 747 94 Děhylov</t>
  </si>
  <si>
    <t>Rekonstrukce zdravotně technických instalací v budově Obecního úřadu Děhylov</t>
  </si>
  <si>
    <t>Skotnice</t>
  </si>
  <si>
    <t>00600806</t>
  </si>
  <si>
    <t>Skotnice 24, 742 58 Skotnice</t>
  </si>
  <si>
    <t>Obnova dopravní infrastruktury v obci Skotnice - oprava povrchu místní komunikace</t>
  </si>
  <si>
    <t>Hrádek</t>
  </si>
  <si>
    <t>00535958</t>
  </si>
  <si>
    <t>Hrádek 352, 739 97 Hrádek</t>
  </si>
  <si>
    <t>Stavební úpravy sportovní klubovny</t>
  </si>
  <si>
    <t>Bocanovice</t>
  </si>
  <si>
    <t>00535931</t>
  </si>
  <si>
    <t>Bocanovice 21, 739 91 Bocanovice</t>
  </si>
  <si>
    <t>Úprava zahrady mateřské školy</t>
  </si>
  <si>
    <t>Tichá</t>
  </si>
  <si>
    <t>00298476</t>
  </si>
  <si>
    <t>Tichá 1, 742 74 Tichá</t>
  </si>
  <si>
    <t>Setkávání generací</t>
  </si>
  <si>
    <t>Třebom</t>
  </si>
  <si>
    <t xml:space="preserve"> 00635481</t>
  </si>
  <si>
    <t>Třebom 3, 747 25 Třebom</t>
  </si>
  <si>
    <t>Rekonstrukce dveří objektu občanské vybavenosti</t>
  </si>
  <si>
    <t>Košařiska</t>
  </si>
  <si>
    <t>00491845</t>
  </si>
  <si>
    <t>Košařiska 88, 739 81 Košařiska</t>
  </si>
  <si>
    <t>Stavební úpravy ZŠ a MŠ Košařiska - 5. etapa</t>
  </si>
  <si>
    <t>Mezina</t>
  </si>
  <si>
    <t>00576026</t>
  </si>
  <si>
    <t>Mezina 2, 792 01 Mezina</t>
  </si>
  <si>
    <t>Oprava komunikace ke Slezské Hartě</t>
  </si>
  <si>
    <t>Svobodné Heřmanice</t>
  </si>
  <si>
    <t>00296384</t>
  </si>
  <si>
    <t>Sokolovská 94, 793 12 Svobodné Heřmanice</t>
  </si>
  <si>
    <t>Obec Sv. Heřmanice - rekonstrukce veřejného prostranství</t>
  </si>
  <si>
    <t>Staré Hamry</t>
  </si>
  <si>
    <t>00297241</t>
  </si>
  <si>
    <t>Staré Hamry 283, 739 15 Staré Hamry</t>
  </si>
  <si>
    <t>Obnova autobusových čekáren na zastávkách hromadné dopravy v obci Staré Hamry</t>
  </si>
  <si>
    <t>Metylovice</t>
  </si>
  <si>
    <t>00535991</t>
  </si>
  <si>
    <t>Metylovice 495, 739 49 Metylovice</t>
  </si>
  <si>
    <t>Rekonstrukce veřejného osvětlení obce Metylovice - II etapa - průtahová komunikace</t>
  </si>
  <si>
    <t>Rohov</t>
  </si>
  <si>
    <t>00635499</t>
  </si>
  <si>
    <t>Hlavní 180, 747 25 Rohov</t>
  </si>
  <si>
    <t>Centrum volnočasových aktivit Rohov - přístupová komunikace</t>
  </si>
  <si>
    <t>Řepiště</t>
  </si>
  <si>
    <t>00577031</t>
  </si>
  <si>
    <t>Mírová 178, 739 31 Řepiště</t>
  </si>
  <si>
    <t>rekonstrukce veřejných ploch před kostelem v Řepištích</t>
  </si>
  <si>
    <t>Chotěbuz</t>
  </si>
  <si>
    <t>67339158</t>
  </si>
  <si>
    <t>Chotěbuzská 250, 735 61, Chotěbuz</t>
  </si>
  <si>
    <t>Dětské hřiště před OÚ Chotěbuz</t>
  </si>
  <si>
    <t>Kyjovice</t>
  </si>
  <si>
    <t>00534722</t>
  </si>
  <si>
    <t>Rekonstrukce sportovního areálu</t>
  </si>
  <si>
    <t>Stará Ves</t>
  </si>
  <si>
    <t>00575950</t>
  </si>
  <si>
    <t>Dlouhá 287, 793 43 Stará Ves</t>
  </si>
  <si>
    <t>KOMUNITNÍ KLUB VE STARÉ VSI</t>
  </si>
  <si>
    <t>Vrchy</t>
  </si>
  <si>
    <t>00848514</t>
  </si>
  <si>
    <t>Vrchy 65, 742 45 Vrchy</t>
  </si>
  <si>
    <t>Rekonstrukce hasičské zbrojnice</t>
  </si>
  <si>
    <t>Zbyslavice</t>
  </si>
  <si>
    <t>00600695</t>
  </si>
  <si>
    <t>Ve Dvoře 81, 742 83 Zbyslavice</t>
  </si>
  <si>
    <t>Rozšíření možnosti využití Obecního domu Zbyslavice</t>
  </si>
  <si>
    <t>Chlebičov</t>
  </si>
  <si>
    <t>00533947</t>
  </si>
  <si>
    <t>Hlavní 65, 747 31 Chlebičov</t>
  </si>
  <si>
    <t>Rekonstrukce zázemí chovatelů</t>
  </si>
  <si>
    <t>Oldřišov</t>
  </si>
  <si>
    <t>00300527</t>
  </si>
  <si>
    <t>Slezská 135, 747 33 Oldřišov</t>
  </si>
  <si>
    <t>Rekonstrukce přístupového chodníku k zámku v Oldřišově</t>
  </si>
  <si>
    <t>Kružberk</t>
  </si>
  <si>
    <t>00635537</t>
  </si>
  <si>
    <t>Kružberk 84, 747 86 Kružberk</t>
  </si>
  <si>
    <t>Sanace objektu bývalé ZŠ v Kružberku</t>
  </si>
  <si>
    <t>Čavisov</t>
  </si>
  <si>
    <t>00535141</t>
  </si>
  <si>
    <t>Osvobození 91, 747 64 Čavisov</t>
  </si>
  <si>
    <t>Parkoviště u MŠ v Čavisově</t>
  </si>
  <si>
    <t xml:space="preserve">Celkem </t>
  </si>
  <si>
    <t>Kyjovice 2, 747 68 Kyjovice</t>
  </si>
  <si>
    <t>Poskytnutí investičních a neinvestičních dotací - dotační titul 1</t>
  </si>
  <si>
    <t>Návrh</t>
  </si>
  <si>
    <t>Příloha č. 1 k materiálu č. 10/9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</si>
</sst>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Tahoma"/>
      <family val="2"/>
    </font>
    <font>
      <b/>
      <sz val="14"/>
      <name val="Arial CE"/>
      <charset val="238"/>
    </font>
    <font>
      <b/>
      <sz val="10"/>
      <name val="Tahoma"/>
      <family val="2"/>
    </font>
    <font>
      <b/>
      <i/>
      <sz val="10"/>
      <name val="Tahoma"/>
      <family val="2"/>
    </font>
    <font>
      <b/>
      <i/>
      <sz val="10"/>
      <name val="Tahoma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4" fontId="0" fillId="0" borderId="0" xfId="0" applyNumberFormat="1" applyAlignment="1">
      <alignment horizontal="center"/>
    </xf>
    <xf numFmtId="10" fontId="0" fillId="0" borderId="0" xfId="0" applyNumberFormat="1"/>
    <xf numFmtId="3" fontId="1" fillId="0" borderId="0" xfId="0" applyNumberFormat="1" applyFont="1" applyFill="1" applyBorder="1" applyAlignment="1">
      <alignment horizontal="right"/>
    </xf>
    <xf numFmtId="4" fontId="0" fillId="0" borderId="0" xfId="0" applyNumberFormat="1"/>
    <xf numFmtId="0" fontId="0" fillId="0" borderId="1" xfId="0" applyFont="1" applyBorder="1" applyAlignment="1"/>
    <xf numFmtId="0" fontId="2" fillId="0" borderId="1" xfId="0" applyFont="1" applyBorder="1" applyAlignment="1"/>
    <xf numFmtId="0" fontId="2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right" vertical="center"/>
    </xf>
    <xf numFmtId="10" fontId="1" fillId="0" borderId="7" xfId="0" applyNumberFormat="1" applyFont="1" applyFill="1" applyBorder="1" applyAlignment="1">
      <alignment horizontal="center" vertical="center" wrapText="1"/>
    </xf>
    <xf numFmtId="10" fontId="1" fillId="0" borderId="7" xfId="0" applyNumberFormat="1" applyFont="1" applyFill="1" applyBorder="1" applyAlignment="1">
      <alignment horizontal="center" vertical="center"/>
    </xf>
    <xf numFmtId="14" fontId="1" fillId="0" borderId="8" xfId="0" applyNumberFormat="1" applyFont="1" applyFill="1" applyBorder="1" applyAlignment="1">
      <alignment horizontal="center" vertical="center"/>
    </xf>
    <xf numFmtId="14" fontId="1" fillId="0" borderId="7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right" vertical="center" wrapText="1" shrinkToFi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/>
    </xf>
    <xf numFmtId="10" fontId="6" fillId="0" borderId="7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 vertical="center"/>
    </xf>
    <xf numFmtId="3" fontId="8" fillId="0" borderId="7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tabSelected="1" topLeftCell="D13" workbookViewId="0">
      <selection activeCell="E8" sqref="E8"/>
    </sheetView>
  </sheetViews>
  <sheetFormatPr defaultRowHeight="15" x14ac:dyDescent="0.25"/>
  <cols>
    <col min="1" max="1" width="11.140625" customWidth="1"/>
    <col min="3" max="3" width="17.85546875" customWidth="1"/>
    <col min="4" max="4" width="12.42578125" customWidth="1"/>
    <col min="5" max="5" width="11.28515625" customWidth="1"/>
    <col min="6" max="6" width="18" customWidth="1"/>
    <col min="7" max="7" width="30.5703125" customWidth="1"/>
    <col min="9" max="17" width="12.7109375" customWidth="1"/>
  </cols>
  <sheetData>
    <row r="1" spans="1:17" x14ac:dyDescent="0.25">
      <c r="A1" t="s">
        <v>129</v>
      </c>
      <c r="C1" s="1"/>
      <c r="D1" s="1"/>
      <c r="E1" s="1"/>
      <c r="G1" s="1"/>
      <c r="H1" s="2"/>
      <c r="I1" s="3"/>
      <c r="K1" s="4"/>
      <c r="L1" s="4"/>
      <c r="M1" s="5"/>
      <c r="N1" s="5"/>
      <c r="O1" s="5"/>
      <c r="P1" s="6"/>
    </row>
    <row r="2" spans="1:17" x14ac:dyDescent="0.25">
      <c r="A2" t="s">
        <v>128</v>
      </c>
      <c r="C2" s="1"/>
      <c r="D2" s="1"/>
      <c r="E2" s="1"/>
      <c r="G2" s="1"/>
      <c r="H2" s="2"/>
      <c r="I2" s="3"/>
      <c r="K2" s="4"/>
      <c r="L2" s="4"/>
      <c r="M2" s="5"/>
      <c r="N2" s="5"/>
      <c r="O2" s="5"/>
      <c r="P2" s="6"/>
    </row>
    <row r="3" spans="1:17" ht="18.75" thickBot="1" x14ac:dyDescent="0.3">
      <c r="A3" s="7" t="s">
        <v>127</v>
      </c>
      <c r="B3" s="8"/>
      <c r="C3" s="9"/>
      <c r="D3" s="9"/>
      <c r="E3" s="9"/>
      <c r="G3" s="8"/>
      <c r="H3" s="2"/>
      <c r="I3" s="3"/>
      <c r="K3" s="4"/>
      <c r="L3" s="4"/>
      <c r="M3" s="10"/>
      <c r="N3" s="10"/>
      <c r="O3" s="10"/>
    </row>
    <row r="4" spans="1:17" ht="73.5" customHeight="1" thickBot="1" x14ac:dyDescent="0.3">
      <c r="A4" s="11" t="s">
        <v>0</v>
      </c>
      <c r="B4" s="12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4" t="s">
        <v>8</v>
      </c>
      <c r="J4" s="15" t="s">
        <v>9</v>
      </c>
      <c r="K4" s="16" t="s">
        <v>10</v>
      </c>
      <c r="L4" s="16" t="s">
        <v>11</v>
      </c>
      <c r="M4" s="17" t="s">
        <v>12</v>
      </c>
      <c r="N4" s="18" t="s">
        <v>13</v>
      </c>
      <c r="O4" s="18" t="s">
        <v>14</v>
      </c>
      <c r="P4" s="19" t="s">
        <v>15</v>
      </c>
      <c r="Q4" s="20" t="s">
        <v>16</v>
      </c>
    </row>
    <row r="5" spans="1:17" ht="24.95" customHeight="1" x14ac:dyDescent="0.25">
      <c r="A5" s="21">
        <v>2</v>
      </c>
      <c r="B5" s="21">
        <v>1</v>
      </c>
      <c r="C5" s="22" t="s">
        <v>17</v>
      </c>
      <c r="D5" s="22" t="s">
        <v>18</v>
      </c>
      <c r="E5" s="23" t="s">
        <v>19</v>
      </c>
      <c r="F5" s="22" t="s">
        <v>20</v>
      </c>
      <c r="G5" s="24" t="s">
        <v>21</v>
      </c>
      <c r="H5" s="25">
        <v>29</v>
      </c>
      <c r="I5" s="26">
        <v>307000</v>
      </c>
      <c r="J5" s="27">
        <f t="shared" ref="J5:J26" si="0">K5/I5</f>
        <v>0.61009771986970684</v>
      </c>
      <c r="K5" s="26">
        <f t="shared" ref="K5:K31" si="1">I5-M5</f>
        <v>187300</v>
      </c>
      <c r="L5" s="28">
        <f t="shared" ref="L5:L31" si="2">M5/I5</f>
        <v>0.38990228013029316</v>
      </c>
      <c r="M5" s="26">
        <f>N5+O5</f>
        <v>119700</v>
      </c>
      <c r="N5" s="26">
        <v>119700</v>
      </c>
      <c r="O5" s="26"/>
      <c r="P5" s="26">
        <f>M5</f>
        <v>119700</v>
      </c>
      <c r="Q5" s="29">
        <v>42277</v>
      </c>
    </row>
    <row r="6" spans="1:17" ht="24.95" customHeight="1" x14ac:dyDescent="0.25">
      <c r="A6" s="21">
        <v>9</v>
      </c>
      <c r="B6" s="21">
        <v>2</v>
      </c>
      <c r="C6" s="22" t="s">
        <v>22</v>
      </c>
      <c r="D6" s="22" t="s">
        <v>18</v>
      </c>
      <c r="E6" s="23" t="s">
        <v>23</v>
      </c>
      <c r="F6" s="22" t="s">
        <v>24</v>
      </c>
      <c r="G6" s="24" t="s">
        <v>25</v>
      </c>
      <c r="H6" s="25">
        <v>28.5</v>
      </c>
      <c r="I6" s="26">
        <v>694000</v>
      </c>
      <c r="J6" s="27">
        <f t="shared" si="0"/>
        <v>0.63976945244956773</v>
      </c>
      <c r="K6" s="26">
        <f t="shared" si="1"/>
        <v>444000</v>
      </c>
      <c r="L6" s="28">
        <f t="shared" si="2"/>
        <v>0.36023054755043227</v>
      </c>
      <c r="M6" s="26">
        <v>250000</v>
      </c>
      <c r="N6" s="26">
        <v>250000</v>
      </c>
      <c r="O6" s="26"/>
      <c r="P6" s="26">
        <f t="shared" ref="P6:P31" si="3">P5+M6</f>
        <v>369700</v>
      </c>
      <c r="Q6" s="30">
        <v>42339</v>
      </c>
    </row>
    <row r="7" spans="1:17" ht="24.95" customHeight="1" x14ac:dyDescent="0.25">
      <c r="A7" s="21">
        <v>19</v>
      </c>
      <c r="B7" s="21">
        <v>3</v>
      </c>
      <c r="C7" s="22" t="s">
        <v>26</v>
      </c>
      <c r="D7" s="22" t="s">
        <v>18</v>
      </c>
      <c r="E7" s="23" t="s">
        <v>27</v>
      </c>
      <c r="F7" s="22" t="s">
        <v>28</v>
      </c>
      <c r="G7" s="24" t="s">
        <v>29</v>
      </c>
      <c r="H7" s="25">
        <v>28.5</v>
      </c>
      <c r="I7" s="26">
        <v>164896</v>
      </c>
      <c r="J7" s="27">
        <f t="shared" si="0"/>
        <v>0.61005724820492913</v>
      </c>
      <c r="K7" s="26">
        <f t="shared" si="1"/>
        <v>100596</v>
      </c>
      <c r="L7" s="28">
        <f t="shared" si="2"/>
        <v>0.38994275179507082</v>
      </c>
      <c r="M7" s="26">
        <v>64300</v>
      </c>
      <c r="N7" s="26"/>
      <c r="O7" s="26">
        <v>64300</v>
      </c>
      <c r="P7" s="26">
        <f t="shared" si="3"/>
        <v>434000</v>
      </c>
      <c r="Q7" s="30">
        <v>42277</v>
      </c>
    </row>
    <row r="8" spans="1:17" ht="24.95" customHeight="1" x14ac:dyDescent="0.25">
      <c r="A8" s="21">
        <v>28</v>
      </c>
      <c r="B8" s="21">
        <v>4</v>
      </c>
      <c r="C8" s="22" t="s">
        <v>30</v>
      </c>
      <c r="D8" s="22" t="s">
        <v>18</v>
      </c>
      <c r="E8" s="23" t="s">
        <v>31</v>
      </c>
      <c r="F8" s="22" t="s">
        <v>32</v>
      </c>
      <c r="G8" s="24" t="s">
        <v>33</v>
      </c>
      <c r="H8" s="25">
        <v>28.5</v>
      </c>
      <c r="I8" s="26">
        <v>653000</v>
      </c>
      <c r="J8" s="27">
        <f t="shared" si="0"/>
        <v>0.62006125574272586</v>
      </c>
      <c r="K8" s="26">
        <f t="shared" si="1"/>
        <v>404900</v>
      </c>
      <c r="L8" s="28">
        <f t="shared" si="2"/>
        <v>0.37993874425727414</v>
      </c>
      <c r="M8" s="26">
        <v>248100</v>
      </c>
      <c r="N8" s="26">
        <v>248100</v>
      </c>
      <c r="O8" s="26"/>
      <c r="P8" s="26">
        <f t="shared" si="3"/>
        <v>682100</v>
      </c>
      <c r="Q8" s="30">
        <v>42247</v>
      </c>
    </row>
    <row r="9" spans="1:17" ht="24.95" customHeight="1" x14ac:dyDescent="0.25">
      <c r="A9" s="21">
        <v>35</v>
      </c>
      <c r="B9" s="21">
        <v>5</v>
      </c>
      <c r="C9" s="22" t="s">
        <v>34</v>
      </c>
      <c r="D9" s="22" t="s">
        <v>18</v>
      </c>
      <c r="E9" s="23" t="s">
        <v>35</v>
      </c>
      <c r="F9" s="22" t="s">
        <v>36</v>
      </c>
      <c r="G9" s="24" t="s">
        <v>37</v>
      </c>
      <c r="H9" s="25">
        <v>28.5</v>
      </c>
      <c r="I9" s="26">
        <v>408000</v>
      </c>
      <c r="J9" s="27">
        <f t="shared" si="0"/>
        <v>0.62009803921568629</v>
      </c>
      <c r="K9" s="26">
        <f t="shared" si="1"/>
        <v>253000</v>
      </c>
      <c r="L9" s="28">
        <f t="shared" si="2"/>
        <v>0.37990196078431371</v>
      </c>
      <c r="M9" s="26">
        <v>155000</v>
      </c>
      <c r="N9" s="26">
        <v>155000</v>
      </c>
      <c r="O9" s="26"/>
      <c r="P9" s="26">
        <f t="shared" si="3"/>
        <v>837100</v>
      </c>
      <c r="Q9" s="30">
        <v>42338</v>
      </c>
    </row>
    <row r="10" spans="1:17" ht="24.95" customHeight="1" x14ac:dyDescent="0.25">
      <c r="A10" s="21">
        <v>52</v>
      </c>
      <c r="B10" s="21">
        <v>6</v>
      </c>
      <c r="C10" s="22" t="s">
        <v>38</v>
      </c>
      <c r="D10" s="22" t="s">
        <v>18</v>
      </c>
      <c r="E10" s="23" t="s">
        <v>39</v>
      </c>
      <c r="F10" s="22" t="s">
        <v>40</v>
      </c>
      <c r="G10" s="24" t="s">
        <v>41</v>
      </c>
      <c r="H10" s="25">
        <v>28</v>
      </c>
      <c r="I10" s="26">
        <v>757575</v>
      </c>
      <c r="J10" s="27">
        <f t="shared" si="0"/>
        <v>0.66999966999966998</v>
      </c>
      <c r="K10" s="26">
        <f t="shared" si="1"/>
        <v>507575</v>
      </c>
      <c r="L10" s="28">
        <f t="shared" si="2"/>
        <v>0.33000033000033002</v>
      </c>
      <c r="M10" s="26">
        <f t="shared" ref="M10:M15" si="4">N10+O10</f>
        <v>250000</v>
      </c>
      <c r="N10" s="26"/>
      <c r="O10" s="26">
        <v>250000</v>
      </c>
      <c r="P10" s="26">
        <f t="shared" si="3"/>
        <v>1087100</v>
      </c>
      <c r="Q10" s="30">
        <v>42308</v>
      </c>
    </row>
    <row r="11" spans="1:17" ht="24.95" customHeight="1" x14ac:dyDescent="0.25">
      <c r="A11" s="21">
        <v>57</v>
      </c>
      <c r="B11" s="21">
        <v>7</v>
      </c>
      <c r="C11" s="22" t="s">
        <v>42</v>
      </c>
      <c r="D11" s="22" t="s">
        <v>18</v>
      </c>
      <c r="E11" s="23" t="s">
        <v>43</v>
      </c>
      <c r="F11" s="22" t="s">
        <v>44</v>
      </c>
      <c r="G11" s="24" t="s">
        <v>45</v>
      </c>
      <c r="H11" s="25">
        <v>28</v>
      </c>
      <c r="I11" s="26">
        <v>641800</v>
      </c>
      <c r="J11" s="27">
        <f t="shared" si="0"/>
        <v>0.61047055157369901</v>
      </c>
      <c r="K11" s="26">
        <f t="shared" si="1"/>
        <v>391800</v>
      </c>
      <c r="L11" s="28">
        <f t="shared" si="2"/>
        <v>0.38952944842630105</v>
      </c>
      <c r="M11" s="26">
        <f t="shared" si="4"/>
        <v>250000</v>
      </c>
      <c r="N11" s="26"/>
      <c r="O11" s="26">
        <v>250000</v>
      </c>
      <c r="P11" s="26">
        <f t="shared" si="3"/>
        <v>1337100</v>
      </c>
      <c r="Q11" s="30">
        <v>42277</v>
      </c>
    </row>
    <row r="12" spans="1:17" ht="24.95" customHeight="1" x14ac:dyDescent="0.25">
      <c r="A12" s="21">
        <v>58</v>
      </c>
      <c r="B12" s="21">
        <v>8</v>
      </c>
      <c r="C12" s="22" t="s">
        <v>46</v>
      </c>
      <c r="D12" s="22" t="s">
        <v>18</v>
      </c>
      <c r="E12" s="23" t="s">
        <v>47</v>
      </c>
      <c r="F12" s="22" t="s">
        <v>48</v>
      </c>
      <c r="G12" s="24" t="s">
        <v>49</v>
      </c>
      <c r="H12" s="25">
        <v>28</v>
      </c>
      <c r="I12" s="26">
        <v>642000</v>
      </c>
      <c r="J12" s="27">
        <f t="shared" si="0"/>
        <v>0.61059190031152644</v>
      </c>
      <c r="K12" s="26">
        <f t="shared" si="1"/>
        <v>392000</v>
      </c>
      <c r="L12" s="28">
        <f t="shared" si="2"/>
        <v>0.38940809968847351</v>
      </c>
      <c r="M12" s="26">
        <f t="shared" si="4"/>
        <v>250000</v>
      </c>
      <c r="N12" s="26">
        <v>250000</v>
      </c>
      <c r="O12" s="26"/>
      <c r="P12" s="26">
        <f t="shared" si="3"/>
        <v>1587100</v>
      </c>
      <c r="Q12" s="30">
        <v>42277</v>
      </c>
    </row>
    <row r="13" spans="1:17" ht="24.95" customHeight="1" x14ac:dyDescent="0.25">
      <c r="A13" s="21">
        <v>59</v>
      </c>
      <c r="B13" s="21">
        <v>9</v>
      </c>
      <c r="C13" s="22" t="s">
        <v>50</v>
      </c>
      <c r="D13" s="22" t="s">
        <v>18</v>
      </c>
      <c r="E13" s="23" t="s">
        <v>51</v>
      </c>
      <c r="F13" s="22" t="s">
        <v>52</v>
      </c>
      <c r="G13" s="24" t="s">
        <v>53</v>
      </c>
      <c r="H13" s="25">
        <v>28</v>
      </c>
      <c r="I13" s="26">
        <v>642510</v>
      </c>
      <c r="J13" s="27">
        <f t="shared" si="0"/>
        <v>0.61090099764984207</v>
      </c>
      <c r="K13" s="26">
        <f t="shared" si="1"/>
        <v>392510</v>
      </c>
      <c r="L13" s="28">
        <f t="shared" si="2"/>
        <v>0.38909900235015799</v>
      </c>
      <c r="M13" s="26">
        <f t="shared" si="4"/>
        <v>250000</v>
      </c>
      <c r="N13" s="26">
        <v>250000</v>
      </c>
      <c r="O13" s="26"/>
      <c r="P13" s="26">
        <f t="shared" si="3"/>
        <v>1837100</v>
      </c>
      <c r="Q13" s="30">
        <v>42247</v>
      </c>
    </row>
    <row r="14" spans="1:17" ht="24.95" customHeight="1" x14ac:dyDescent="0.25">
      <c r="A14" s="21">
        <v>67</v>
      </c>
      <c r="B14" s="21">
        <v>10</v>
      </c>
      <c r="C14" s="22" t="s">
        <v>54</v>
      </c>
      <c r="D14" s="22" t="s">
        <v>18</v>
      </c>
      <c r="E14" s="23" t="s">
        <v>55</v>
      </c>
      <c r="F14" s="22" t="s">
        <v>56</v>
      </c>
      <c r="G14" s="24" t="s">
        <v>57</v>
      </c>
      <c r="H14" s="25">
        <v>28</v>
      </c>
      <c r="I14" s="26">
        <v>422500</v>
      </c>
      <c r="J14" s="27">
        <f t="shared" si="0"/>
        <v>0.61183431952662726</v>
      </c>
      <c r="K14" s="26">
        <f t="shared" si="1"/>
        <v>258500</v>
      </c>
      <c r="L14" s="28">
        <f t="shared" si="2"/>
        <v>0.3881656804733728</v>
      </c>
      <c r="M14" s="26">
        <f t="shared" si="4"/>
        <v>164000</v>
      </c>
      <c r="N14" s="26">
        <v>164000</v>
      </c>
      <c r="O14" s="26"/>
      <c r="P14" s="26">
        <f t="shared" si="3"/>
        <v>2001100</v>
      </c>
      <c r="Q14" s="30">
        <v>42338</v>
      </c>
    </row>
    <row r="15" spans="1:17" ht="24.95" customHeight="1" x14ac:dyDescent="0.25">
      <c r="A15" s="21">
        <v>101</v>
      </c>
      <c r="B15" s="21">
        <v>11</v>
      </c>
      <c r="C15" s="22" t="s">
        <v>58</v>
      </c>
      <c r="D15" s="22" t="s">
        <v>18</v>
      </c>
      <c r="E15" s="23" t="s">
        <v>59</v>
      </c>
      <c r="F15" s="22" t="s">
        <v>60</v>
      </c>
      <c r="G15" s="24" t="s">
        <v>61</v>
      </c>
      <c r="H15" s="25">
        <v>28</v>
      </c>
      <c r="I15" s="26">
        <v>654600</v>
      </c>
      <c r="J15" s="27">
        <f t="shared" si="0"/>
        <v>0.61808738160708832</v>
      </c>
      <c r="K15" s="26">
        <f t="shared" si="1"/>
        <v>404600</v>
      </c>
      <c r="L15" s="28">
        <f t="shared" si="2"/>
        <v>0.38191261839291168</v>
      </c>
      <c r="M15" s="26">
        <f t="shared" si="4"/>
        <v>250000</v>
      </c>
      <c r="N15" s="26">
        <v>250000</v>
      </c>
      <c r="O15" s="26"/>
      <c r="P15" s="26">
        <f t="shared" si="3"/>
        <v>2251100</v>
      </c>
      <c r="Q15" s="30">
        <v>42369</v>
      </c>
    </row>
    <row r="16" spans="1:17" ht="24.95" customHeight="1" x14ac:dyDescent="0.25">
      <c r="A16" s="21">
        <v>7</v>
      </c>
      <c r="B16" s="21">
        <v>12</v>
      </c>
      <c r="C16" s="22" t="s">
        <v>62</v>
      </c>
      <c r="D16" s="22" t="s">
        <v>18</v>
      </c>
      <c r="E16" s="23" t="s">
        <v>63</v>
      </c>
      <c r="F16" s="22" t="s">
        <v>64</v>
      </c>
      <c r="G16" s="24" t="s">
        <v>65</v>
      </c>
      <c r="H16" s="25">
        <v>27.5</v>
      </c>
      <c r="I16" s="26">
        <v>1300000</v>
      </c>
      <c r="J16" s="27">
        <f t="shared" si="0"/>
        <v>0.80769230769230771</v>
      </c>
      <c r="K16" s="26">
        <f t="shared" si="1"/>
        <v>1050000</v>
      </c>
      <c r="L16" s="28">
        <f t="shared" si="2"/>
        <v>0.19230769230769232</v>
      </c>
      <c r="M16" s="26">
        <v>250000</v>
      </c>
      <c r="N16" s="26">
        <v>250000</v>
      </c>
      <c r="O16" s="26"/>
      <c r="P16" s="26">
        <f t="shared" si="3"/>
        <v>2501100</v>
      </c>
      <c r="Q16" s="30">
        <v>42277</v>
      </c>
    </row>
    <row r="17" spans="1:17" ht="24.95" customHeight="1" x14ac:dyDescent="0.25">
      <c r="A17" s="21">
        <v>14</v>
      </c>
      <c r="B17" s="21">
        <v>13</v>
      </c>
      <c r="C17" s="22" t="s">
        <v>66</v>
      </c>
      <c r="D17" s="22" t="s">
        <v>18</v>
      </c>
      <c r="E17" s="23" t="s">
        <v>67</v>
      </c>
      <c r="F17" s="22" t="s">
        <v>68</v>
      </c>
      <c r="G17" s="24" t="s">
        <v>69</v>
      </c>
      <c r="H17" s="25">
        <v>27.5</v>
      </c>
      <c r="I17" s="26">
        <v>1000000</v>
      </c>
      <c r="J17" s="27">
        <f t="shared" si="0"/>
        <v>0.75</v>
      </c>
      <c r="K17" s="26">
        <f t="shared" si="1"/>
        <v>750000</v>
      </c>
      <c r="L17" s="28">
        <f t="shared" si="2"/>
        <v>0.25</v>
      </c>
      <c r="M17" s="26">
        <v>250000</v>
      </c>
      <c r="N17" s="26">
        <v>250000</v>
      </c>
      <c r="O17" s="26"/>
      <c r="P17" s="26">
        <f t="shared" si="3"/>
        <v>2751100</v>
      </c>
      <c r="Q17" s="30">
        <v>42308</v>
      </c>
    </row>
    <row r="18" spans="1:17" ht="24.95" customHeight="1" x14ac:dyDescent="0.25">
      <c r="A18" s="21">
        <v>16</v>
      </c>
      <c r="B18" s="21">
        <v>14</v>
      </c>
      <c r="C18" s="22" t="s">
        <v>70</v>
      </c>
      <c r="D18" s="22" t="s">
        <v>18</v>
      </c>
      <c r="E18" s="23" t="s">
        <v>71</v>
      </c>
      <c r="F18" s="22" t="s">
        <v>72</v>
      </c>
      <c r="G18" s="24" t="s">
        <v>73</v>
      </c>
      <c r="H18" s="25">
        <v>27.5</v>
      </c>
      <c r="I18" s="26">
        <v>300000</v>
      </c>
      <c r="J18" s="27">
        <f t="shared" si="0"/>
        <v>0.62033333333333329</v>
      </c>
      <c r="K18" s="26">
        <f t="shared" si="1"/>
        <v>186100</v>
      </c>
      <c r="L18" s="28">
        <f t="shared" si="2"/>
        <v>0.37966666666666665</v>
      </c>
      <c r="M18" s="26">
        <v>113900</v>
      </c>
      <c r="N18" s="26">
        <v>113900</v>
      </c>
      <c r="O18" s="26"/>
      <c r="P18" s="26">
        <f t="shared" si="3"/>
        <v>2865000</v>
      </c>
      <c r="Q18" s="30">
        <v>42338</v>
      </c>
    </row>
    <row r="19" spans="1:17" ht="24.95" customHeight="1" x14ac:dyDescent="0.25">
      <c r="A19" s="21">
        <v>27</v>
      </c>
      <c r="B19" s="21">
        <v>15</v>
      </c>
      <c r="C19" s="22" t="s">
        <v>74</v>
      </c>
      <c r="D19" s="22" t="s">
        <v>18</v>
      </c>
      <c r="E19" s="23" t="s">
        <v>75</v>
      </c>
      <c r="F19" s="22" t="s">
        <v>76</v>
      </c>
      <c r="G19" s="24" t="s">
        <v>77</v>
      </c>
      <c r="H19" s="25">
        <v>27.5</v>
      </c>
      <c r="I19" s="26">
        <v>1110200</v>
      </c>
      <c r="J19" s="27">
        <f t="shared" si="0"/>
        <v>0.77481534858584034</v>
      </c>
      <c r="K19" s="26">
        <f t="shared" si="1"/>
        <v>860200</v>
      </c>
      <c r="L19" s="28">
        <f t="shared" si="2"/>
        <v>0.22518465141415961</v>
      </c>
      <c r="M19" s="26">
        <v>250000</v>
      </c>
      <c r="N19" s="26">
        <v>250000</v>
      </c>
      <c r="O19" s="26"/>
      <c r="P19" s="26">
        <f t="shared" si="3"/>
        <v>3115000</v>
      </c>
      <c r="Q19" s="30">
        <v>42369</v>
      </c>
    </row>
    <row r="20" spans="1:17" ht="24.95" customHeight="1" x14ac:dyDescent="0.25">
      <c r="A20" s="21">
        <v>44</v>
      </c>
      <c r="B20" s="21">
        <v>16</v>
      </c>
      <c r="C20" s="22" t="s">
        <v>78</v>
      </c>
      <c r="D20" s="22" t="s">
        <v>18</v>
      </c>
      <c r="E20" s="23" t="s">
        <v>79</v>
      </c>
      <c r="F20" s="22" t="s">
        <v>80</v>
      </c>
      <c r="G20" s="24" t="s">
        <v>81</v>
      </c>
      <c r="H20" s="25">
        <v>27.5</v>
      </c>
      <c r="I20" s="26">
        <v>1300000</v>
      </c>
      <c r="J20" s="27">
        <f t="shared" si="0"/>
        <v>0.80769230769230771</v>
      </c>
      <c r="K20" s="26">
        <f t="shared" si="1"/>
        <v>1050000</v>
      </c>
      <c r="L20" s="28">
        <f t="shared" si="2"/>
        <v>0.19230769230769232</v>
      </c>
      <c r="M20" s="26">
        <v>250000</v>
      </c>
      <c r="N20" s="26"/>
      <c r="O20" s="26">
        <v>250000</v>
      </c>
      <c r="P20" s="26">
        <f t="shared" si="3"/>
        <v>3365000</v>
      </c>
      <c r="Q20" s="30">
        <v>42339</v>
      </c>
    </row>
    <row r="21" spans="1:17" ht="24.95" customHeight="1" x14ac:dyDescent="0.25">
      <c r="A21" s="21">
        <v>68</v>
      </c>
      <c r="B21" s="21">
        <v>17</v>
      </c>
      <c r="C21" s="22" t="s">
        <v>82</v>
      </c>
      <c r="D21" s="22" t="s">
        <v>18</v>
      </c>
      <c r="E21" s="23" t="s">
        <v>83</v>
      </c>
      <c r="F21" s="22" t="s">
        <v>84</v>
      </c>
      <c r="G21" s="24" t="s">
        <v>85</v>
      </c>
      <c r="H21" s="25">
        <v>27.5</v>
      </c>
      <c r="I21" s="26">
        <v>583000</v>
      </c>
      <c r="J21" s="27">
        <f t="shared" si="0"/>
        <v>0.57118353344768436</v>
      </c>
      <c r="K21" s="26">
        <f t="shared" si="1"/>
        <v>333000</v>
      </c>
      <c r="L21" s="28">
        <f t="shared" si="2"/>
        <v>0.42881646655231559</v>
      </c>
      <c r="M21" s="26">
        <f>N21+O21</f>
        <v>250000</v>
      </c>
      <c r="N21" s="26"/>
      <c r="O21" s="26">
        <v>250000</v>
      </c>
      <c r="P21" s="26">
        <f t="shared" si="3"/>
        <v>3615000</v>
      </c>
      <c r="Q21" s="30">
        <v>42338</v>
      </c>
    </row>
    <row r="22" spans="1:17" ht="24.95" customHeight="1" x14ac:dyDescent="0.25">
      <c r="A22" s="21">
        <v>69</v>
      </c>
      <c r="B22" s="21">
        <v>18</v>
      </c>
      <c r="C22" s="22" t="s">
        <v>86</v>
      </c>
      <c r="D22" s="22" t="s">
        <v>18</v>
      </c>
      <c r="E22" s="23" t="s">
        <v>87</v>
      </c>
      <c r="F22" s="22" t="s">
        <v>88</v>
      </c>
      <c r="G22" s="24" t="s">
        <v>89</v>
      </c>
      <c r="H22" s="25">
        <v>27.5</v>
      </c>
      <c r="I22" s="26">
        <v>708000</v>
      </c>
      <c r="J22" s="27">
        <f t="shared" si="0"/>
        <v>0.64689265536723162</v>
      </c>
      <c r="K22" s="26">
        <f t="shared" si="1"/>
        <v>458000</v>
      </c>
      <c r="L22" s="28">
        <f t="shared" si="2"/>
        <v>0.35310734463276838</v>
      </c>
      <c r="M22" s="26">
        <f>N22+O22</f>
        <v>250000</v>
      </c>
      <c r="N22" s="26">
        <v>250000</v>
      </c>
      <c r="O22" s="26"/>
      <c r="P22" s="26">
        <f t="shared" si="3"/>
        <v>3865000</v>
      </c>
      <c r="Q22" s="30">
        <v>42551</v>
      </c>
    </row>
    <row r="23" spans="1:17" ht="24.95" customHeight="1" x14ac:dyDescent="0.25">
      <c r="A23" s="21">
        <v>38</v>
      </c>
      <c r="B23" s="21">
        <v>19</v>
      </c>
      <c r="C23" s="22" t="s">
        <v>90</v>
      </c>
      <c r="D23" s="22" t="s">
        <v>18</v>
      </c>
      <c r="E23" s="23" t="s">
        <v>91</v>
      </c>
      <c r="F23" s="22" t="s">
        <v>92</v>
      </c>
      <c r="G23" s="24" t="s">
        <v>93</v>
      </c>
      <c r="H23" s="25">
        <v>27</v>
      </c>
      <c r="I23" s="26">
        <v>533000</v>
      </c>
      <c r="J23" s="27">
        <f t="shared" si="0"/>
        <v>0.53095684803001875</v>
      </c>
      <c r="K23" s="26">
        <f t="shared" si="1"/>
        <v>283000</v>
      </c>
      <c r="L23" s="28">
        <f t="shared" si="2"/>
        <v>0.46904315196998125</v>
      </c>
      <c r="M23" s="26">
        <v>250000</v>
      </c>
      <c r="N23" s="26">
        <v>250000</v>
      </c>
      <c r="O23" s="26"/>
      <c r="P23" s="26">
        <f t="shared" si="3"/>
        <v>4115000</v>
      </c>
      <c r="Q23" s="30">
        <v>42369</v>
      </c>
    </row>
    <row r="24" spans="1:17" ht="24.95" customHeight="1" x14ac:dyDescent="0.25">
      <c r="A24" s="21">
        <v>32</v>
      </c>
      <c r="B24" s="21">
        <v>20</v>
      </c>
      <c r="C24" s="22" t="s">
        <v>94</v>
      </c>
      <c r="D24" s="22" t="s">
        <v>18</v>
      </c>
      <c r="E24" s="23" t="s">
        <v>95</v>
      </c>
      <c r="F24" s="22" t="s">
        <v>126</v>
      </c>
      <c r="G24" s="24" t="s">
        <v>96</v>
      </c>
      <c r="H24" s="25">
        <v>27</v>
      </c>
      <c r="I24" s="26">
        <v>580000</v>
      </c>
      <c r="J24" s="27">
        <f t="shared" si="0"/>
        <v>0.56896551724137934</v>
      </c>
      <c r="K24" s="26">
        <f t="shared" si="1"/>
        <v>330000</v>
      </c>
      <c r="L24" s="28">
        <f t="shared" si="2"/>
        <v>0.43103448275862066</v>
      </c>
      <c r="M24" s="26">
        <v>250000</v>
      </c>
      <c r="N24" s="26">
        <v>250000</v>
      </c>
      <c r="O24" s="26"/>
      <c r="P24" s="26">
        <f t="shared" si="3"/>
        <v>4365000</v>
      </c>
      <c r="Q24" s="30">
        <v>42277</v>
      </c>
    </row>
    <row r="25" spans="1:17" ht="24.95" customHeight="1" x14ac:dyDescent="0.25">
      <c r="A25" s="21">
        <v>45</v>
      </c>
      <c r="B25" s="21">
        <v>21</v>
      </c>
      <c r="C25" s="22" t="s">
        <v>97</v>
      </c>
      <c r="D25" s="22" t="s">
        <v>18</v>
      </c>
      <c r="E25" s="23" t="s">
        <v>98</v>
      </c>
      <c r="F25" s="22" t="s">
        <v>99</v>
      </c>
      <c r="G25" s="24" t="s">
        <v>100</v>
      </c>
      <c r="H25" s="25">
        <v>27</v>
      </c>
      <c r="I25" s="26">
        <v>581200</v>
      </c>
      <c r="J25" s="27">
        <f t="shared" si="0"/>
        <v>0.56985547143840332</v>
      </c>
      <c r="K25" s="26">
        <f t="shared" si="1"/>
        <v>331200</v>
      </c>
      <c r="L25" s="28">
        <f t="shared" si="2"/>
        <v>0.43014452856159668</v>
      </c>
      <c r="M25" s="26">
        <v>250000</v>
      </c>
      <c r="N25" s="26">
        <v>250000</v>
      </c>
      <c r="O25" s="26"/>
      <c r="P25" s="26">
        <f t="shared" si="3"/>
        <v>4615000</v>
      </c>
      <c r="Q25" s="30">
        <v>42277</v>
      </c>
    </row>
    <row r="26" spans="1:17" ht="24.95" customHeight="1" x14ac:dyDescent="0.25">
      <c r="A26" s="21">
        <v>100</v>
      </c>
      <c r="B26" s="21">
        <v>22</v>
      </c>
      <c r="C26" s="22" t="s">
        <v>101</v>
      </c>
      <c r="D26" s="22" t="s">
        <v>18</v>
      </c>
      <c r="E26" s="23" t="s">
        <v>102</v>
      </c>
      <c r="F26" s="22" t="s">
        <v>103</v>
      </c>
      <c r="G26" s="24" t="s">
        <v>104</v>
      </c>
      <c r="H26" s="25">
        <v>27</v>
      </c>
      <c r="I26" s="26">
        <v>579937</v>
      </c>
      <c r="J26" s="27">
        <f t="shared" si="0"/>
        <v>0.56891869289250385</v>
      </c>
      <c r="K26" s="26">
        <f t="shared" si="1"/>
        <v>329937</v>
      </c>
      <c r="L26" s="28">
        <f t="shared" si="2"/>
        <v>0.43108130710749615</v>
      </c>
      <c r="M26" s="26">
        <f t="shared" ref="M26:M31" si="5">N26+O26</f>
        <v>250000</v>
      </c>
      <c r="N26" s="26">
        <v>250000</v>
      </c>
      <c r="O26" s="26"/>
      <c r="P26" s="26">
        <f t="shared" si="3"/>
        <v>4865000</v>
      </c>
      <c r="Q26" s="30">
        <v>42369</v>
      </c>
    </row>
    <row r="27" spans="1:17" ht="24.95" customHeight="1" x14ac:dyDescent="0.25">
      <c r="A27" s="21">
        <v>71</v>
      </c>
      <c r="B27" s="21">
        <v>23</v>
      </c>
      <c r="C27" s="22" t="s">
        <v>105</v>
      </c>
      <c r="D27" s="22" t="s">
        <v>18</v>
      </c>
      <c r="E27" s="23" t="s">
        <v>106</v>
      </c>
      <c r="F27" s="22" t="s">
        <v>107</v>
      </c>
      <c r="G27" s="24" t="s">
        <v>108</v>
      </c>
      <c r="H27" s="25">
        <v>27</v>
      </c>
      <c r="I27" s="26">
        <v>660000</v>
      </c>
      <c r="J27" s="27">
        <v>0.62119999999999997</v>
      </c>
      <c r="K27" s="26">
        <f t="shared" si="1"/>
        <v>410000</v>
      </c>
      <c r="L27" s="28">
        <f t="shared" si="2"/>
        <v>0.37878787878787878</v>
      </c>
      <c r="M27" s="26">
        <f t="shared" si="5"/>
        <v>250000</v>
      </c>
      <c r="N27" s="26"/>
      <c r="O27" s="26">
        <v>250000</v>
      </c>
      <c r="P27" s="26">
        <f t="shared" si="3"/>
        <v>5115000</v>
      </c>
      <c r="Q27" s="30">
        <v>42338</v>
      </c>
    </row>
    <row r="28" spans="1:17" ht="24.95" customHeight="1" x14ac:dyDescent="0.25">
      <c r="A28" s="21">
        <v>97</v>
      </c>
      <c r="B28" s="21">
        <v>24</v>
      </c>
      <c r="C28" s="22" t="s">
        <v>109</v>
      </c>
      <c r="D28" s="22" t="s">
        <v>18</v>
      </c>
      <c r="E28" s="23" t="s">
        <v>110</v>
      </c>
      <c r="F28" s="22" t="s">
        <v>111</v>
      </c>
      <c r="G28" s="24" t="s">
        <v>112</v>
      </c>
      <c r="H28" s="25">
        <v>27</v>
      </c>
      <c r="I28" s="26">
        <v>1377923</v>
      </c>
      <c r="J28" s="27">
        <f>K28/I28</f>
        <v>0.81856751066641609</v>
      </c>
      <c r="K28" s="26">
        <f t="shared" si="1"/>
        <v>1127923</v>
      </c>
      <c r="L28" s="28">
        <f t="shared" si="2"/>
        <v>0.18143248933358394</v>
      </c>
      <c r="M28" s="26">
        <f t="shared" si="5"/>
        <v>250000</v>
      </c>
      <c r="N28" s="26">
        <v>250000</v>
      </c>
      <c r="O28" s="26"/>
      <c r="P28" s="26">
        <f t="shared" si="3"/>
        <v>5365000</v>
      </c>
      <c r="Q28" s="30">
        <v>42369</v>
      </c>
    </row>
    <row r="29" spans="1:17" ht="24.95" customHeight="1" x14ac:dyDescent="0.25">
      <c r="A29" s="21">
        <v>103</v>
      </c>
      <c r="B29" s="21">
        <v>25</v>
      </c>
      <c r="C29" s="22" t="s">
        <v>113</v>
      </c>
      <c r="D29" s="22" t="s">
        <v>18</v>
      </c>
      <c r="E29" s="23" t="s">
        <v>114</v>
      </c>
      <c r="F29" s="22" t="s">
        <v>115</v>
      </c>
      <c r="G29" s="24" t="s">
        <v>116</v>
      </c>
      <c r="H29" s="25">
        <v>27</v>
      </c>
      <c r="I29" s="26">
        <v>1129607</v>
      </c>
      <c r="J29" s="27">
        <f>K29/I29</f>
        <v>0.77868409101572489</v>
      </c>
      <c r="K29" s="26">
        <f t="shared" si="1"/>
        <v>879607</v>
      </c>
      <c r="L29" s="28">
        <f t="shared" si="2"/>
        <v>0.22131590898427506</v>
      </c>
      <c r="M29" s="26">
        <f t="shared" si="5"/>
        <v>250000</v>
      </c>
      <c r="N29" s="26">
        <v>250000</v>
      </c>
      <c r="O29" s="26"/>
      <c r="P29" s="26">
        <f t="shared" si="3"/>
        <v>5615000</v>
      </c>
      <c r="Q29" s="30">
        <v>42369</v>
      </c>
    </row>
    <row r="30" spans="1:17" ht="24.95" customHeight="1" x14ac:dyDescent="0.25">
      <c r="A30" s="21">
        <v>110</v>
      </c>
      <c r="B30" s="21">
        <v>26</v>
      </c>
      <c r="C30" s="22" t="s">
        <v>117</v>
      </c>
      <c r="D30" s="22" t="s">
        <v>18</v>
      </c>
      <c r="E30" s="23" t="s">
        <v>118</v>
      </c>
      <c r="F30" s="22" t="s">
        <v>119</v>
      </c>
      <c r="G30" s="24" t="s">
        <v>120</v>
      </c>
      <c r="H30" s="25">
        <v>27</v>
      </c>
      <c r="I30" s="31">
        <v>1100000</v>
      </c>
      <c r="J30" s="27">
        <f>K30/I30</f>
        <v>0.77272727272727271</v>
      </c>
      <c r="K30" s="26">
        <f t="shared" si="1"/>
        <v>850000</v>
      </c>
      <c r="L30" s="28">
        <f t="shared" si="2"/>
        <v>0.22727272727272727</v>
      </c>
      <c r="M30" s="26">
        <f t="shared" si="5"/>
        <v>250000</v>
      </c>
      <c r="N30" s="26">
        <v>250000</v>
      </c>
      <c r="O30" s="26"/>
      <c r="P30" s="26">
        <f t="shared" si="3"/>
        <v>5865000</v>
      </c>
      <c r="Q30" s="30">
        <v>42369</v>
      </c>
    </row>
    <row r="31" spans="1:17" ht="24.95" customHeight="1" x14ac:dyDescent="0.25">
      <c r="A31" s="21">
        <v>98</v>
      </c>
      <c r="B31" s="21">
        <v>27</v>
      </c>
      <c r="C31" s="22" t="s">
        <v>121</v>
      </c>
      <c r="D31" s="22" t="s">
        <v>18</v>
      </c>
      <c r="E31" s="23" t="s">
        <v>122</v>
      </c>
      <c r="F31" s="22" t="s">
        <v>123</v>
      </c>
      <c r="G31" s="24" t="s">
        <v>124</v>
      </c>
      <c r="H31" s="25">
        <v>27</v>
      </c>
      <c r="I31" s="26">
        <v>916677</v>
      </c>
      <c r="J31" s="27">
        <f>K31/I31</f>
        <v>0.72727580161823635</v>
      </c>
      <c r="K31" s="26">
        <f t="shared" si="1"/>
        <v>666677</v>
      </c>
      <c r="L31" s="28">
        <f t="shared" si="2"/>
        <v>0.2727241983817637</v>
      </c>
      <c r="M31" s="26">
        <f t="shared" si="5"/>
        <v>250000</v>
      </c>
      <c r="N31" s="26">
        <v>250000</v>
      </c>
      <c r="O31" s="26"/>
      <c r="P31" s="26">
        <f t="shared" si="3"/>
        <v>6115000</v>
      </c>
      <c r="Q31" s="30">
        <v>42369</v>
      </c>
    </row>
    <row r="32" spans="1:17" x14ac:dyDescent="0.25">
      <c r="A32" s="32"/>
      <c r="B32" s="33"/>
      <c r="C32" s="1"/>
      <c r="D32" s="1"/>
      <c r="E32" s="1"/>
      <c r="G32" s="1"/>
      <c r="H32" s="2"/>
      <c r="I32" s="3"/>
      <c r="K32" s="34"/>
      <c r="L32" s="35" t="s">
        <v>125</v>
      </c>
      <c r="M32" s="36">
        <f>SUM(M5:M31)</f>
        <v>6115000</v>
      </c>
      <c r="N32" s="37">
        <f>SUM(N5:N31)</f>
        <v>4800700</v>
      </c>
      <c r="O32" s="38">
        <f>SUM(O5:O31)</f>
        <v>1314300</v>
      </c>
      <c r="P32" s="39">
        <f>N32+O32</f>
        <v>6115000</v>
      </c>
    </row>
  </sheetData>
  <pageMargins left="0.7" right="0.7" top="0.78740157499999996" bottom="0.78740157499999996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DT 1 poskytnutí</vt:lpstr>
    </vt:vector>
  </TitlesOfParts>
  <Company>KUMSK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Bartošková Jana</dc:creator>
  <cp:lastModifiedBy>Honeš Roman</cp:lastModifiedBy>
  <cp:lastPrinted>2015-06-03T09:07:01Z</cp:lastPrinted>
  <dcterms:created xsi:type="dcterms:W3CDTF">2015-05-12T05:59:26Z</dcterms:created>
  <dcterms:modified xsi:type="dcterms:W3CDTF">2015-06-10T11:28:42Z</dcterms:modified>
</cp:coreProperties>
</file>