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atej_bartek_msk_cz/Documents/Mgr. Matěj Bártek-dokumenty/OÚ NEVEŘEJNÉ/Vedoucí oddělení neinvestičních projektů/Lidé/Šindelka Honza/IDZ/"/>
    </mc:Choice>
  </mc:AlternateContent>
  <xr:revisionPtr revIDLastSave="5" documentId="8_{722829D5-8E19-4C79-9E3C-9B7CE908AC2A}" xr6:coauthVersionLast="47" xr6:coauthVersionMax="47" xr10:uidLastSave="{F9983564-A0E6-49C9-845C-C7024BA2367D}"/>
  <bookViews>
    <workbookView xWindow="-120" yWindow="-120" windowWidth="38640" windowHeight="21240" xr2:uid="{2345D79F-B8EE-46DB-992F-E29773D057F0}"/>
  </bookViews>
  <sheets>
    <sheet name="A - Schvalované dotace" sheetId="8" r:id="rId1"/>
    <sheet name="B - Celkem za projek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F25" i="4"/>
  <c r="G2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6" i="4"/>
  <c r="F27" i="4"/>
  <c r="F28" i="4"/>
  <c r="F29" i="4"/>
  <c r="F30" i="4"/>
  <c r="F31" i="4"/>
  <c r="F32" i="4"/>
  <c r="F33" i="4"/>
  <c r="G14" i="4" l="1"/>
  <c r="G12" i="4"/>
  <c r="G11" i="4"/>
  <c r="G5" i="4"/>
  <c r="G6" i="4"/>
  <c r="G7" i="4"/>
  <c r="G8" i="4"/>
  <c r="G9" i="4"/>
  <c r="G10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30" i="4"/>
  <c r="J31" i="4"/>
  <c r="J32" i="4"/>
  <c r="J33" i="4"/>
  <c r="J9" i="4"/>
  <c r="J6" i="4"/>
  <c r="J7" i="4"/>
  <c r="J8" i="4"/>
  <c r="J5" i="4"/>
  <c r="J34" i="4" l="1"/>
  <c r="H9" i="8" l="1"/>
  <c r="F9" i="8"/>
  <c r="E9" i="8"/>
  <c r="D9" i="8"/>
  <c r="J9" i="8" l="1"/>
  <c r="G9" i="8"/>
  <c r="G13" i="4" l="1"/>
  <c r="G15" i="4"/>
  <c r="G16" i="4"/>
  <c r="G17" i="4"/>
  <c r="G18" i="4"/>
  <c r="G19" i="4"/>
  <c r="G20" i="4"/>
  <c r="G21" i="4"/>
  <c r="G22" i="4"/>
  <c r="G23" i="4"/>
  <c r="G25" i="4"/>
  <c r="G26" i="4"/>
  <c r="G27" i="4"/>
  <c r="G28" i="4"/>
  <c r="G29" i="4"/>
  <c r="G30" i="4"/>
  <c r="G31" i="4"/>
  <c r="G32" i="4"/>
  <c r="G33" i="4"/>
  <c r="G34" i="4" l="1"/>
  <c r="H34" i="4"/>
  <c r="F34" i="4"/>
  <c r="E34" i="4"/>
  <c r="D34" i="4" l="1"/>
</calcChain>
</file>

<file path=xl/sharedStrings.xml><?xml version="1.0" encoding="utf-8"?>
<sst xmlns="http://schemas.openxmlformats.org/spreadsheetml/2006/main" count="113" uniqueCount="92">
  <si>
    <t>CELKEM</t>
  </si>
  <si>
    <t>Střední škola elektrotechnická, Ostrava, Na Jízdárně 30, příspěvková organizace</t>
  </si>
  <si>
    <t>Albrechtova střední škola, Český Těšín, příspěvková organizace</t>
  </si>
  <si>
    <t>Střední škola polytechnická, Havířov-Šumbark, příspěvková organizace</t>
  </si>
  <si>
    <t>P07</t>
  </si>
  <si>
    <t>Střední škola technických oborů, Havířov-Šumbark, Lidická 1a/600, příspěvková organizace</t>
  </si>
  <si>
    <t>P08</t>
  </si>
  <si>
    <t>Střední škola řemesel, Frýdek-Místek, příspěvková organizace</t>
  </si>
  <si>
    <t>P09</t>
  </si>
  <si>
    <t>P10</t>
  </si>
  <si>
    <t xml:space="preserve">Střední škola průmyslová, Krnov, příspěvková organizace        </t>
  </si>
  <si>
    <t>P11</t>
  </si>
  <si>
    <t>P12</t>
  </si>
  <si>
    <t>Střední škola techniky a služeb, Karviná, příspěvková organizace</t>
  </si>
  <si>
    <t>P13</t>
  </si>
  <si>
    <t>P14</t>
  </si>
  <si>
    <t>Střední škola, Jablunkov, příspěvková organizace</t>
  </si>
  <si>
    <t>P15</t>
  </si>
  <si>
    <t>P16</t>
  </si>
  <si>
    <t>Střední průmysová škola chemická akademika Heyrovského, Ostrava, příspěvková organizace</t>
  </si>
  <si>
    <t>P17</t>
  </si>
  <si>
    <t>P18</t>
  </si>
  <si>
    <t>P19</t>
  </si>
  <si>
    <t>Střední průmyslová škola stavební, Opava, příspěvková organizace</t>
  </si>
  <si>
    <t>P20</t>
  </si>
  <si>
    <t xml:space="preserve">Střední zahradnická škola, Ostrava, příspěvková organizace </t>
  </si>
  <si>
    <t>P21</t>
  </si>
  <si>
    <t>Střední zdravotnická škola a Vyšší odborná škola zdravotnická, Ostrava, příspěvková organizace</t>
  </si>
  <si>
    <t>P22</t>
  </si>
  <si>
    <t>P23</t>
  </si>
  <si>
    <t>Střední škola teleinformatiky, Ostrava, příspěvková organizace</t>
  </si>
  <si>
    <t>P24</t>
  </si>
  <si>
    <t>Obchodní akademie a Vyšší odborná škola sociální, Ostrava-Mariánské Hory, příspěvková organizace</t>
  </si>
  <si>
    <t>P25</t>
  </si>
  <si>
    <t>P26</t>
  </si>
  <si>
    <t>P27</t>
  </si>
  <si>
    <t>P28</t>
  </si>
  <si>
    <t>Ostravská univerzita</t>
  </si>
  <si>
    <t>P29</t>
  </si>
  <si>
    <t>P30</t>
  </si>
  <si>
    <t>P31</t>
  </si>
  <si>
    <t>Vysoká škola báňská - Technická univerzita Ostrava</t>
  </si>
  <si>
    <t>P32</t>
  </si>
  <si>
    <t>P33</t>
  </si>
  <si>
    <t>P34</t>
  </si>
  <si>
    <t>P35</t>
  </si>
  <si>
    <t>Střední zdravotnická škola, Karviná, příspěvková organizace</t>
  </si>
  <si>
    <t>Všeobecné a sportovní gymnázium, Bruntál, příspěvková organizace</t>
  </si>
  <si>
    <t>Hotelová škola, Frenštát pod Radhoštěm, příspěvková organizace</t>
  </si>
  <si>
    <t>Jazykové gymnázium Pavla Tigrida, Ostrava-Poruba, příspěvková organizace</t>
  </si>
  <si>
    <t>13644327</t>
  </si>
  <si>
    <t>00577235</t>
  </si>
  <si>
    <t>13644301</t>
  </si>
  <si>
    <t>00846279</t>
  </si>
  <si>
    <t>00100340</t>
  </si>
  <si>
    <t>00602124</t>
  </si>
  <si>
    <t>00602027</t>
  </si>
  <si>
    <t>00600920</t>
  </si>
  <si>
    <t>00845329</t>
  </si>
  <si>
    <t>00602086</t>
  </si>
  <si>
    <t>00844985</t>
  </si>
  <si>
    <t>00601357</t>
  </si>
  <si>
    <t>00576441</t>
  </si>
  <si>
    <t>61989011</t>
  </si>
  <si>
    <t>Partner č.</t>
  </si>
  <si>
    <t>Název organizace</t>
  </si>
  <si>
    <t>IČO</t>
  </si>
  <si>
    <t>Rozpočet partnera (Kč)</t>
  </si>
  <si>
    <t>1. zálohová platba</t>
  </si>
  <si>
    <t>ORG</t>
  </si>
  <si>
    <t>NN (%)</t>
  </si>
  <si>
    <t>investice</t>
  </si>
  <si>
    <t>neinvestice</t>
  </si>
  <si>
    <t>PN (Kč)</t>
  </si>
  <si>
    <t>NN (Kč)</t>
  </si>
  <si>
    <t>22755110</t>
  </si>
  <si>
    <t>Centrum kompetencí, z.s.</t>
  </si>
  <si>
    <t>Masarykova střední škola zemědělská a přírodovědná, Opava, p.o.</t>
  </si>
  <si>
    <t>Přehled finančních údajů ke Smlouvám o partnerství s finančním příspěvkem a Smlouvám o partnerství a poskytnutí dotace
- projekt "Implementace Dlouhodobého záměru MSK".</t>
  </si>
  <si>
    <t>ODVAZ divadlo improvizace z.s.</t>
  </si>
  <si>
    <t>Matiční gymnázium, Ostrava, příspěvková organizace</t>
  </si>
  <si>
    <t>00842761</t>
  </si>
  <si>
    <t>Gymnázium, Karviná, příspěvková organizace</t>
  </si>
  <si>
    <t>Střední průmyslová škola, Karviná, příspěvková organizace</t>
  </si>
  <si>
    <t>47813130</t>
  </si>
  <si>
    <t>Mendelovo gymnázium, Opava, příspěvková organizace</t>
  </si>
  <si>
    <t>47813113</t>
  </si>
  <si>
    <t>Obchodní akademie a Střední odborná škola logistická, Opava, příspěvková organizace</t>
  </si>
  <si>
    <t>47813083</t>
  </si>
  <si>
    <t>Střední zdravotnická škola, Opava, příspěvková organizace</t>
  </si>
  <si>
    <t>00601152</t>
  </si>
  <si>
    <t>Přehled finančních údajů ke Smlouvám o partnerství a poskytnutí dotace
- projekt "Implementace Dlouhodobého záměru MSK"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</si>
</sst>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1" fillId="0" borderId="10" xfId="0" applyFont="1" applyBorder="1"/>
    <xf numFmtId="3" fontId="1" fillId="0" borderId="3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2" fillId="0" borderId="12" xfId="0" applyNumberFormat="1" applyFont="1" applyBorder="1"/>
    <xf numFmtId="1" fontId="3" fillId="0" borderId="14" xfId="0" applyNumberFormat="1" applyFont="1" applyBorder="1" applyAlignment="1">
      <alignment horizontal="center"/>
    </xf>
    <xf numFmtId="4" fontId="2" fillId="0" borderId="12" xfId="0" applyNumberFormat="1" applyFont="1" applyBorder="1"/>
    <xf numFmtId="0" fontId="1" fillId="0" borderId="15" xfId="0" applyFont="1" applyBorder="1"/>
    <xf numFmtId="0" fontId="1" fillId="0" borderId="16" xfId="0" applyFont="1" applyBorder="1" applyAlignment="1">
      <alignment wrapText="1"/>
    </xf>
    <xf numFmtId="0" fontId="3" fillId="0" borderId="17" xfId="0" applyFont="1" applyBorder="1" applyAlignment="1">
      <alignment horizontal="right"/>
    </xf>
    <xf numFmtId="4" fontId="1" fillId="0" borderId="16" xfId="0" applyNumberFormat="1" applyFont="1" applyBorder="1"/>
    <xf numFmtId="1" fontId="3" fillId="0" borderId="1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2">
    <cellStyle name="Normální" xfId="0" builtinId="0"/>
    <cellStyle name="Normální 4" xfId="1" xr:uid="{9DBF7831-DAE2-4FF9-8359-2B3D9B107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FB4F-42C7-4663-9DA2-4FAA12CA8631}">
  <sheetPr>
    <pageSetUpPr fitToPage="1"/>
  </sheetPr>
  <dimension ref="A1:K9"/>
  <sheetViews>
    <sheetView tabSelected="1" workbookViewId="0">
      <selection activeCell="B17" sqref="B17"/>
    </sheetView>
  </sheetViews>
  <sheetFormatPr defaultColWidth="9.140625" defaultRowHeight="12.75" x14ac:dyDescent="0.2"/>
  <cols>
    <col min="1" max="1" width="7.5703125" style="1" customWidth="1"/>
    <col min="2" max="2" width="62.7109375" style="1" customWidth="1"/>
    <col min="3" max="3" width="10.85546875" style="1" customWidth="1"/>
    <col min="4" max="8" width="14.28515625" style="1" customWidth="1"/>
    <col min="9" max="9" width="9.140625" style="1"/>
    <col min="10" max="10" width="13.5703125" style="1" customWidth="1"/>
    <col min="11" max="11" width="15.42578125" style="1" customWidth="1"/>
    <col min="12" max="16384" width="9.140625" style="1"/>
  </cols>
  <sheetData>
    <row r="1" spans="1:11" ht="29.25" customHeight="1" x14ac:dyDescent="0.2">
      <c r="A1" s="24" t="s">
        <v>91</v>
      </c>
      <c r="B1" s="24"/>
      <c r="C1" s="24"/>
      <c r="D1" s="24"/>
      <c r="E1" s="24"/>
      <c r="F1" s="24"/>
      <c r="G1" s="24"/>
      <c r="H1" s="24"/>
    </row>
    <row r="2" spans="1:11" ht="13.5" thickBot="1" x14ac:dyDescent="0.25"/>
    <row r="3" spans="1:11" ht="25.5" customHeight="1" x14ac:dyDescent="0.2">
      <c r="A3" s="25" t="s">
        <v>64</v>
      </c>
      <c r="B3" s="27" t="s">
        <v>65</v>
      </c>
      <c r="C3" s="27" t="s">
        <v>66</v>
      </c>
      <c r="D3" s="29" t="s">
        <v>67</v>
      </c>
      <c r="E3" s="29"/>
      <c r="F3" s="29"/>
      <c r="G3" s="29"/>
      <c r="H3" s="29"/>
      <c r="I3" s="29"/>
      <c r="J3" s="27" t="s">
        <v>68</v>
      </c>
      <c r="K3" s="22" t="s">
        <v>69</v>
      </c>
    </row>
    <row r="4" spans="1:11" ht="13.5" thickBot="1" x14ac:dyDescent="0.25">
      <c r="A4" s="26"/>
      <c r="B4" s="28"/>
      <c r="C4" s="28"/>
      <c r="D4" s="8" t="s">
        <v>0</v>
      </c>
      <c r="E4" s="8" t="s">
        <v>71</v>
      </c>
      <c r="F4" s="8" t="s">
        <v>72</v>
      </c>
      <c r="G4" s="8" t="s">
        <v>73</v>
      </c>
      <c r="H4" s="8" t="s">
        <v>74</v>
      </c>
      <c r="I4" s="8" t="s">
        <v>70</v>
      </c>
      <c r="J4" s="28"/>
      <c r="K4" s="23"/>
    </row>
    <row r="5" spans="1:11" ht="25.5" customHeight="1" x14ac:dyDescent="0.2">
      <c r="A5" s="9" t="s">
        <v>4</v>
      </c>
      <c r="B5" s="7" t="s">
        <v>76</v>
      </c>
      <c r="C5" s="4" t="s">
        <v>75</v>
      </c>
      <c r="D5" s="5">
        <v>7379685</v>
      </c>
      <c r="E5" s="5">
        <v>0</v>
      </c>
      <c r="F5" s="5">
        <v>7379685</v>
      </c>
      <c r="G5" s="5">
        <v>6961967</v>
      </c>
      <c r="H5" s="5">
        <v>417718</v>
      </c>
      <c r="I5" s="6">
        <v>0.06</v>
      </c>
      <c r="J5" s="10">
        <v>1475937</v>
      </c>
      <c r="K5" s="15">
        <v>3596006956</v>
      </c>
    </row>
    <row r="6" spans="1:11" ht="25.5" customHeight="1" x14ac:dyDescent="0.2">
      <c r="A6" s="9" t="s">
        <v>6</v>
      </c>
      <c r="B6" s="7" t="s">
        <v>37</v>
      </c>
      <c r="C6" s="4">
        <v>61988987</v>
      </c>
      <c r="D6" s="5">
        <v>982492</v>
      </c>
      <c r="E6" s="5">
        <v>0</v>
      </c>
      <c r="F6" s="5">
        <v>982492</v>
      </c>
      <c r="G6" s="5">
        <v>926879</v>
      </c>
      <c r="H6" s="5">
        <v>55613</v>
      </c>
      <c r="I6" s="6">
        <v>0.06</v>
      </c>
      <c r="J6" s="10">
        <v>196498</v>
      </c>
      <c r="K6" s="15">
        <v>3596008214</v>
      </c>
    </row>
    <row r="7" spans="1:11" ht="25.5" customHeight="1" x14ac:dyDescent="0.2">
      <c r="A7" s="9" t="s">
        <v>8</v>
      </c>
      <c r="B7" s="7" t="s">
        <v>41</v>
      </c>
      <c r="C7" s="4">
        <v>61989100</v>
      </c>
      <c r="D7" s="5">
        <v>5930308</v>
      </c>
      <c r="E7" s="5">
        <v>0</v>
      </c>
      <c r="F7" s="5">
        <v>5930308</v>
      </c>
      <c r="G7" s="5">
        <v>5594630</v>
      </c>
      <c r="H7" s="5">
        <v>335678</v>
      </c>
      <c r="I7" s="6">
        <v>0.06</v>
      </c>
      <c r="J7" s="10">
        <v>1186062</v>
      </c>
      <c r="K7" s="15">
        <v>3596008080</v>
      </c>
    </row>
    <row r="8" spans="1:11" ht="25.5" customHeight="1" thickBot="1" x14ac:dyDescent="0.25">
      <c r="A8" s="9" t="s">
        <v>9</v>
      </c>
      <c r="B8" s="7" t="s">
        <v>79</v>
      </c>
      <c r="C8" s="4">
        <v>26574276</v>
      </c>
      <c r="D8" s="5">
        <v>1082584</v>
      </c>
      <c r="E8" s="5">
        <v>0</v>
      </c>
      <c r="F8" s="5">
        <v>1082584</v>
      </c>
      <c r="G8" s="5">
        <v>1021306</v>
      </c>
      <c r="H8" s="5">
        <v>61278</v>
      </c>
      <c r="I8" s="6">
        <v>0.06</v>
      </c>
      <c r="J8" s="10">
        <v>216517</v>
      </c>
      <c r="K8" s="15">
        <v>3596006841</v>
      </c>
    </row>
    <row r="9" spans="1:11" ht="25.5" customHeight="1" thickBot="1" x14ac:dyDescent="0.25">
      <c r="A9" s="11"/>
      <c r="B9" s="12"/>
      <c r="C9" s="12"/>
      <c r="D9" s="16">
        <f>SUM(D5:D8)</f>
        <v>15375069</v>
      </c>
      <c r="E9" s="16">
        <f>SUM(E5:E8)</f>
        <v>0</v>
      </c>
      <c r="F9" s="16">
        <f>SUM(F5:F8)</f>
        <v>15375069</v>
      </c>
      <c r="G9" s="16">
        <f>SUM(G5:G8)</f>
        <v>14504782</v>
      </c>
      <c r="H9" s="16">
        <f>SUM(H5:H8)</f>
        <v>870287</v>
      </c>
      <c r="I9" s="12"/>
      <c r="J9" s="14">
        <f>SUM(J5:J8)</f>
        <v>3075014</v>
      </c>
      <c r="K9" s="13"/>
    </row>
  </sheetData>
  <mergeCells count="7">
    <mergeCell ref="K3:K4"/>
    <mergeCell ref="A1:H1"/>
    <mergeCell ref="A3:A4"/>
    <mergeCell ref="B3:B4"/>
    <mergeCell ref="C3:C4"/>
    <mergeCell ref="D3:I3"/>
    <mergeCell ref="J3:J4"/>
  </mergeCells>
  <pageMargins left="0.7" right="0.7" top="0.78740157499999996" bottom="0.78740157499999996" header="0.3" footer="0.3"/>
  <pageSetup paperSize="9" scale="64" orientation="landscape" r:id="rId1"/>
  <headerFooter>
    <oddFooter>&amp;L_x000D_&amp;1#&amp;"Calibri"&amp;9&amp;K000000 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09CF-8C6B-429F-B759-CA504F897324}">
  <dimension ref="A1:K34"/>
  <sheetViews>
    <sheetView zoomScaleNormal="100" workbookViewId="0">
      <selection activeCell="B10" sqref="B10"/>
    </sheetView>
  </sheetViews>
  <sheetFormatPr defaultColWidth="9.140625" defaultRowHeight="12.75" x14ac:dyDescent="0.2"/>
  <cols>
    <col min="1" max="1" width="7.5703125" style="1" customWidth="1"/>
    <col min="2" max="2" width="65" style="1" customWidth="1"/>
    <col min="3" max="3" width="10.85546875" style="1" customWidth="1"/>
    <col min="4" max="8" width="14.28515625" style="1" customWidth="1"/>
    <col min="9" max="9" width="9.140625" style="1"/>
    <col min="10" max="10" width="13.5703125" style="1" customWidth="1"/>
    <col min="11" max="11" width="15.42578125" style="1" customWidth="1"/>
    <col min="12" max="16384" width="9.140625" style="1"/>
  </cols>
  <sheetData>
    <row r="1" spans="1:11" ht="29.25" customHeight="1" x14ac:dyDescent="0.2">
      <c r="A1" s="24" t="s">
        <v>78</v>
      </c>
      <c r="B1" s="24"/>
      <c r="C1" s="24"/>
      <c r="D1" s="24"/>
      <c r="E1" s="24"/>
      <c r="F1" s="24"/>
      <c r="G1" s="24"/>
      <c r="H1" s="24"/>
    </row>
    <row r="2" spans="1:11" ht="13.5" thickBot="1" x14ac:dyDescent="0.25"/>
    <row r="3" spans="1:11" ht="25.5" customHeight="1" x14ac:dyDescent="0.2">
      <c r="A3" s="25" t="s">
        <v>64</v>
      </c>
      <c r="B3" s="27" t="s">
        <v>65</v>
      </c>
      <c r="C3" s="27" t="s">
        <v>66</v>
      </c>
      <c r="D3" s="29" t="s">
        <v>67</v>
      </c>
      <c r="E3" s="29"/>
      <c r="F3" s="29"/>
      <c r="G3" s="29"/>
      <c r="H3" s="29"/>
      <c r="I3" s="29"/>
      <c r="J3" s="27" t="s">
        <v>68</v>
      </c>
      <c r="K3" s="22" t="s">
        <v>69</v>
      </c>
    </row>
    <row r="4" spans="1:11" ht="13.5" thickBot="1" x14ac:dyDescent="0.25">
      <c r="A4" s="26"/>
      <c r="B4" s="28"/>
      <c r="C4" s="28"/>
      <c r="D4" s="8" t="s">
        <v>0</v>
      </c>
      <c r="E4" s="8" t="s">
        <v>71</v>
      </c>
      <c r="F4" s="8" t="s">
        <v>72</v>
      </c>
      <c r="G4" s="8" t="s">
        <v>73</v>
      </c>
      <c r="H4" s="8" t="s">
        <v>74</v>
      </c>
      <c r="I4" s="8" t="s">
        <v>70</v>
      </c>
      <c r="J4" s="28"/>
      <c r="K4" s="23"/>
    </row>
    <row r="5" spans="1:11" ht="25.5" customHeight="1" x14ac:dyDescent="0.2">
      <c r="A5" s="9" t="s">
        <v>4</v>
      </c>
      <c r="B5" s="7" t="s">
        <v>76</v>
      </c>
      <c r="C5" s="4" t="s">
        <v>75</v>
      </c>
      <c r="D5" s="5">
        <v>7379685</v>
      </c>
      <c r="E5" s="5">
        <v>0</v>
      </c>
      <c r="F5" s="5">
        <f t="shared" ref="F5:F33" si="0">D5-E5</f>
        <v>7379685</v>
      </c>
      <c r="G5" s="5">
        <f t="shared" ref="G5:G30" si="1">D5-H5</f>
        <v>6961967</v>
      </c>
      <c r="H5" s="5">
        <v>417718</v>
      </c>
      <c r="I5" s="6">
        <v>0.06</v>
      </c>
      <c r="J5" s="10">
        <f>ROUND(D5*0.2,0)</f>
        <v>1475937</v>
      </c>
      <c r="K5" s="15">
        <v>3596006956</v>
      </c>
    </row>
    <row r="6" spans="1:11" ht="25.5" customHeight="1" x14ac:dyDescent="0.2">
      <c r="A6" s="9" t="s">
        <v>6</v>
      </c>
      <c r="B6" s="7" t="s">
        <v>37</v>
      </c>
      <c r="C6" s="4">
        <v>61988987</v>
      </c>
      <c r="D6" s="5">
        <v>982492</v>
      </c>
      <c r="E6" s="5">
        <v>0</v>
      </c>
      <c r="F6" s="5">
        <f t="shared" si="0"/>
        <v>982492</v>
      </c>
      <c r="G6" s="5">
        <f t="shared" si="1"/>
        <v>926879</v>
      </c>
      <c r="H6" s="5">
        <v>55613</v>
      </c>
      <c r="I6" s="6">
        <v>0.06</v>
      </c>
      <c r="J6" s="10">
        <f t="shared" ref="J6:J8" si="2">ROUND(D6*0.2,0)</f>
        <v>196498</v>
      </c>
      <c r="K6" s="15">
        <v>3596008214</v>
      </c>
    </row>
    <row r="7" spans="1:11" ht="25.5" customHeight="1" x14ac:dyDescent="0.2">
      <c r="A7" s="9" t="s">
        <v>8</v>
      </c>
      <c r="B7" s="7" t="s">
        <v>41</v>
      </c>
      <c r="C7" s="4">
        <v>61989100</v>
      </c>
      <c r="D7" s="5">
        <v>5930308</v>
      </c>
      <c r="E7" s="5">
        <v>0</v>
      </c>
      <c r="F7" s="5">
        <f t="shared" si="0"/>
        <v>5930308</v>
      </c>
      <c r="G7" s="5">
        <f t="shared" si="1"/>
        <v>5594630</v>
      </c>
      <c r="H7" s="5">
        <v>335678</v>
      </c>
      <c r="I7" s="6">
        <v>0.06</v>
      </c>
      <c r="J7" s="10">
        <f t="shared" si="2"/>
        <v>1186062</v>
      </c>
      <c r="K7" s="15">
        <v>3596008080</v>
      </c>
    </row>
    <row r="8" spans="1:11" ht="25.5" customHeight="1" x14ac:dyDescent="0.2">
      <c r="A8" s="9" t="s">
        <v>9</v>
      </c>
      <c r="B8" s="7" t="s">
        <v>79</v>
      </c>
      <c r="C8" s="3">
        <v>26574276</v>
      </c>
      <c r="D8" s="5">
        <v>1082584</v>
      </c>
      <c r="E8" s="5">
        <v>0</v>
      </c>
      <c r="F8" s="5">
        <f t="shared" si="0"/>
        <v>1082584</v>
      </c>
      <c r="G8" s="5">
        <f t="shared" si="1"/>
        <v>1021306</v>
      </c>
      <c r="H8" s="5">
        <v>61278</v>
      </c>
      <c r="I8" s="6">
        <v>0.06</v>
      </c>
      <c r="J8" s="10">
        <f t="shared" si="2"/>
        <v>216517</v>
      </c>
      <c r="K8" s="15">
        <v>3596006841</v>
      </c>
    </row>
    <row r="9" spans="1:11" ht="25.5" customHeight="1" x14ac:dyDescent="0.2">
      <c r="A9" s="9" t="s">
        <v>11</v>
      </c>
      <c r="B9" s="7" t="s">
        <v>32</v>
      </c>
      <c r="C9" s="3" t="s">
        <v>59</v>
      </c>
      <c r="D9" s="5">
        <v>6339227</v>
      </c>
      <c r="E9" s="5">
        <v>0</v>
      </c>
      <c r="F9" s="5">
        <f t="shared" si="0"/>
        <v>6339227</v>
      </c>
      <c r="G9" s="5">
        <f t="shared" si="1"/>
        <v>6037359</v>
      </c>
      <c r="H9" s="5">
        <v>301868</v>
      </c>
      <c r="I9" s="6">
        <v>0.05</v>
      </c>
      <c r="J9" s="10">
        <f>ROUND(D9*0.15,0)</f>
        <v>950884</v>
      </c>
      <c r="K9" s="15">
        <v>3596001205</v>
      </c>
    </row>
    <row r="10" spans="1:11" ht="25.5" customHeight="1" x14ac:dyDescent="0.2">
      <c r="A10" s="9" t="s">
        <v>12</v>
      </c>
      <c r="B10" s="7" t="s">
        <v>2</v>
      </c>
      <c r="C10" s="2" t="s">
        <v>51</v>
      </c>
      <c r="D10" s="5">
        <v>1071210</v>
      </c>
      <c r="E10" s="5">
        <v>0</v>
      </c>
      <c r="F10" s="5">
        <f t="shared" si="0"/>
        <v>1071210</v>
      </c>
      <c r="G10" s="5">
        <f t="shared" si="1"/>
        <v>1020200</v>
      </c>
      <c r="H10" s="5">
        <v>51010</v>
      </c>
      <c r="I10" s="6">
        <v>0.05</v>
      </c>
      <c r="J10" s="10">
        <f t="shared" ref="J10:J33" si="3">ROUND(D10*0.15,0)</f>
        <v>160682</v>
      </c>
      <c r="K10" s="15">
        <v>3596001316</v>
      </c>
    </row>
    <row r="11" spans="1:11" ht="25.5" customHeight="1" x14ac:dyDescent="0.2">
      <c r="A11" s="9" t="s">
        <v>14</v>
      </c>
      <c r="B11" s="7" t="s">
        <v>49</v>
      </c>
      <c r="C11" s="4" t="s">
        <v>63</v>
      </c>
      <c r="D11" s="5">
        <v>2485491</v>
      </c>
      <c r="E11" s="5">
        <v>0</v>
      </c>
      <c r="F11" s="5">
        <f t="shared" si="0"/>
        <v>2485491</v>
      </c>
      <c r="G11" s="5">
        <f>D11-H11</f>
        <v>2367134</v>
      </c>
      <c r="H11" s="5">
        <v>118357</v>
      </c>
      <c r="I11" s="6">
        <v>0.05</v>
      </c>
      <c r="J11" s="10">
        <f t="shared" si="3"/>
        <v>372824</v>
      </c>
      <c r="K11" s="15">
        <v>3596001107</v>
      </c>
    </row>
    <row r="12" spans="1:11" ht="25.5" customHeight="1" x14ac:dyDescent="0.2">
      <c r="A12" s="9" t="s">
        <v>15</v>
      </c>
      <c r="B12" s="7" t="s">
        <v>80</v>
      </c>
      <c r="C12" s="4" t="s">
        <v>81</v>
      </c>
      <c r="D12" s="5">
        <v>1531373</v>
      </c>
      <c r="E12" s="5">
        <v>0</v>
      </c>
      <c r="F12" s="5">
        <f t="shared" si="0"/>
        <v>1531373</v>
      </c>
      <c r="G12" s="5">
        <f>D12-H12</f>
        <v>1458450</v>
      </c>
      <c r="H12" s="5">
        <v>72923</v>
      </c>
      <c r="I12" s="6">
        <v>0.05</v>
      </c>
      <c r="J12" s="10">
        <f t="shared" si="3"/>
        <v>229706</v>
      </c>
      <c r="K12" s="15">
        <v>3596001101</v>
      </c>
    </row>
    <row r="13" spans="1:11" ht="25.5" customHeight="1" x14ac:dyDescent="0.2">
      <c r="A13" s="9" t="s">
        <v>17</v>
      </c>
      <c r="B13" s="18" t="s">
        <v>19</v>
      </c>
      <c r="C13" s="19" t="s">
        <v>55</v>
      </c>
      <c r="D13" s="20">
        <v>2084873</v>
      </c>
      <c r="E13" s="20">
        <v>0</v>
      </c>
      <c r="F13" s="5">
        <f t="shared" si="0"/>
        <v>2084873</v>
      </c>
      <c r="G13" s="20">
        <f t="shared" si="1"/>
        <v>1985593</v>
      </c>
      <c r="H13" s="20">
        <v>99280</v>
      </c>
      <c r="I13" s="6">
        <v>0.05</v>
      </c>
      <c r="J13" s="10">
        <f t="shared" si="3"/>
        <v>312731</v>
      </c>
      <c r="K13" s="21">
        <v>3596001202</v>
      </c>
    </row>
    <row r="14" spans="1:11" ht="25.5" customHeight="1" x14ac:dyDescent="0.2">
      <c r="A14" s="9" t="s">
        <v>18</v>
      </c>
      <c r="B14" s="7" t="s">
        <v>1</v>
      </c>
      <c r="C14" s="2" t="s">
        <v>50</v>
      </c>
      <c r="D14" s="5">
        <v>3491528</v>
      </c>
      <c r="E14" s="5">
        <v>122083</v>
      </c>
      <c r="F14" s="5">
        <f t="shared" si="0"/>
        <v>3369445</v>
      </c>
      <c r="G14" s="5">
        <f>D14-H14</f>
        <v>3325265</v>
      </c>
      <c r="H14" s="5">
        <v>166263</v>
      </c>
      <c r="I14" s="6">
        <v>0.05</v>
      </c>
      <c r="J14" s="10">
        <f t="shared" si="3"/>
        <v>523729</v>
      </c>
      <c r="K14" s="15">
        <v>3596001309</v>
      </c>
    </row>
    <row r="15" spans="1:11" ht="25.5" customHeight="1" x14ac:dyDescent="0.2">
      <c r="A15" s="9" t="s">
        <v>20</v>
      </c>
      <c r="B15" s="7" t="s">
        <v>30</v>
      </c>
      <c r="C15" s="3" t="s">
        <v>58</v>
      </c>
      <c r="D15" s="5">
        <v>2144835</v>
      </c>
      <c r="E15" s="5">
        <v>0</v>
      </c>
      <c r="F15" s="5">
        <f t="shared" si="0"/>
        <v>2144835</v>
      </c>
      <c r="G15" s="5">
        <f t="shared" si="1"/>
        <v>2042700</v>
      </c>
      <c r="H15" s="5">
        <v>102135</v>
      </c>
      <c r="I15" s="6">
        <v>0.05</v>
      </c>
      <c r="J15" s="10">
        <f t="shared" si="3"/>
        <v>321725</v>
      </c>
      <c r="K15" s="15">
        <v>3596001304</v>
      </c>
    </row>
    <row r="16" spans="1:11" ht="25.5" customHeight="1" x14ac:dyDescent="0.2">
      <c r="A16" s="9" t="s">
        <v>21</v>
      </c>
      <c r="B16" s="7" t="s">
        <v>25</v>
      </c>
      <c r="C16" s="3" t="s">
        <v>56</v>
      </c>
      <c r="D16" s="5">
        <v>3120615</v>
      </c>
      <c r="E16" s="5">
        <v>47795</v>
      </c>
      <c r="F16" s="5">
        <f t="shared" si="0"/>
        <v>3072820</v>
      </c>
      <c r="G16" s="5">
        <f t="shared" si="1"/>
        <v>2972014</v>
      </c>
      <c r="H16" s="5">
        <v>148601</v>
      </c>
      <c r="I16" s="6">
        <v>0.05</v>
      </c>
      <c r="J16" s="10">
        <f t="shared" si="3"/>
        <v>468092</v>
      </c>
      <c r="K16" s="15">
        <v>3596001207</v>
      </c>
    </row>
    <row r="17" spans="1:11" ht="25.5" customHeight="1" x14ac:dyDescent="0.2">
      <c r="A17" s="9" t="s">
        <v>22</v>
      </c>
      <c r="B17" s="7" t="s">
        <v>27</v>
      </c>
      <c r="C17" s="3" t="s">
        <v>57</v>
      </c>
      <c r="D17" s="5">
        <v>3996441</v>
      </c>
      <c r="E17" s="5">
        <v>162019</v>
      </c>
      <c r="F17" s="5">
        <f t="shared" si="0"/>
        <v>3834422</v>
      </c>
      <c r="G17" s="5">
        <f t="shared" si="1"/>
        <v>3806134</v>
      </c>
      <c r="H17" s="5">
        <v>190307</v>
      </c>
      <c r="I17" s="6">
        <v>0.05</v>
      </c>
      <c r="J17" s="10">
        <f t="shared" si="3"/>
        <v>599466</v>
      </c>
      <c r="K17" s="15">
        <v>3596001210</v>
      </c>
    </row>
    <row r="18" spans="1:11" ht="25.5" customHeight="1" x14ac:dyDescent="0.2">
      <c r="A18" s="9" t="s">
        <v>24</v>
      </c>
      <c r="B18" s="7" t="s">
        <v>82</v>
      </c>
      <c r="C18" s="3">
        <v>62331795</v>
      </c>
      <c r="D18" s="5">
        <v>1504425</v>
      </c>
      <c r="E18" s="5">
        <v>0</v>
      </c>
      <c r="F18" s="5">
        <f t="shared" si="0"/>
        <v>1504425</v>
      </c>
      <c r="G18" s="5">
        <f t="shared" si="1"/>
        <v>1432786</v>
      </c>
      <c r="H18" s="5">
        <v>71639</v>
      </c>
      <c r="I18" s="6">
        <v>0.05</v>
      </c>
      <c r="J18" s="10">
        <f t="shared" si="3"/>
        <v>225664</v>
      </c>
      <c r="K18" s="15">
        <v>3596001114</v>
      </c>
    </row>
    <row r="19" spans="1:11" ht="25.5" customHeight="1" x14ac:dyDescent="0.2">
      <c r="A19" s="9" t="s">
        <v>26</v>
      </c>
      <c r="B19" s="7" t="s">
        <v>83</v>
      </c>
      <c r="C19" s="3">
        <v>62331515</v>
      </c>
      <c r="D19" s="5">
        <v>2794609</v>
      </c>
      <c r="E19" s="5">
        <v>132721</v>
      </c>
      <c r="F19" s="5">
        <f t="shared" si="0"/>
        <v>2661888</v>
      </c>
      <c r="G19" s="5">
        <f t="shared" si="1"/>
        <v>2661532</v>
      </c>
      <c r="H19" s="5">
        <v>133077</v>
      </c>
      <c r="I19" s="6">
        <v>0.05</v>
      </c>
      <c r="J19" s="10">
        <f t="shared" si="3"/>
        <v>419191</v>
      </c>
      <c r="K19" s="15">
        <v>3596001214</v>
      </c>
    </row>
    <row r="20" spans="1:11" ht="25.5" customHeight="1" x14ac:dyDescent="0.2">
      <c r="A20" s="9" t="s">
        <v>28</v>
      </c>
      <c r="B20" s="7" t="s">
        <v>3</v>
      </c>
      <c r="C20" s="3">
        <v>13644289</v>
      </c>
      <c r="D20" s="5">
        <v>3707904</v>
      </c>
      <c r="E20" s="5">
        <v>61033</v>
      </c>
      <c r="F20" s="5">
        <f t="shared" si="0"/>
        <v>3646871</v>
      </c>
      <c r="G20" s="5">
        <f t="shared" si="1"/>
        <v>3531337</v>
      </c>
      <c r="H20" s="5">
        <v>176567</v>
      </c>
      <c r="I20" s="6">
        <v>0.05</v>
      </c>
      <c r="J20" s="10">
        <f t="shared" si="3"/>
        <v>556186</v>
      </c>
      <c r="K20" s="15">
        <v>3596001315</v>
      </c>
    </row>
    <row r="21" spans="1:11" ht="25.5" customHeight="1" x14ac:dyDescent="0.2">
      <c r="A21" s="9" t="s">
        <v>29</v>
      </c>
      <c r="B21" s="7" t="s">
        <v>5</v>
      </c>
      <c r="C21" s="3">
        <v>68321261</v>
      </c>
      <c r="D21" s="5">
        <v>2198218</v>
      </c>
      <c r="E21" s="5">
        <v>344826</v>
      </c>
      <c r="F21" s="5">
        <f t="shared" si="0"/>
        <v>1853392</v>
      </c>
      <c r="G21" s="5">
        <f t="shared" si="1"/>
        <v>2093541</v>
      </c>
      <c r="H21" s="5">
        <v>104677</v>
      </c>
      <c r="I21" s="6">
        <v>0.05</v>
      </c>
      <c r="J21" s="10">
        <f t="shared" si="3"/>
        <v>329733</v>
      </c>
      <c r="K21" s="15">
        <v>3596001313</v>
      </c>
    </row>
    <row r="22" spans="1:11" ht="25.5" customHeight="1" x14ac:dyDescent="0.2">
      <c r="A22" s="9" t="s">
        <v>31</v>
      </c>
      <c r="B22" s="7" t="s">
        <v>13</v>
      </c>
      <c r="C22" s="3">
        <v>13644254</v>
      </c>
      <c r="D22" s="5">
        <v>3625992</v>
      </c>
      <c r="E22" s="5">
        <v>0</v>
      </c>
      <c r="F22" s="5">
        <f t="shared" si="0"/>
        <v>3625992</v>
      </c>
      <c r="G22" s="5">
        <f t="shared" si="1"/>
        <v>3453326</v>
      </c>
      <c r="H22" s="5">
        <v>172666</v>
      </c>
      <c r="I22" s="6">
        <v>0.05</v>
      </c>
      <c r="J22" s="10">
        <f t="shared" si="3"/>
        <v>543899</v>
      </c>
      <c r="K22" s="15">
        <v>3596001317</v>
      </c>
    </row>
    <row r="23" spans="1:11" ht="25.5" customHeight="1" x14ac:dyDescent="0.2">
      <c r="A23" s="9" t="s">
        <v>33</v>
      </c>
      <c r="B23" s="7" t="s">
        <v>46</v>
      </c>
      <c r="C23" s="4" t="s">
        <v>60</v>
      </c>
      <c r="D23" s="5">
        <v>3014176</v>
      </c>
      <c r="E23" s="5">
        <v>114205</v>
      </c>
      <c r="F23" s="5">
        <f t="shared" si="0"/>
        <v>2899971</v>
      </c>
      <c r="G23" s="5">
        <f t="shared" si="1"/>
        <v>2870644</v>
      </c>
      <c r="H23" s="5">
        <v>143532</v>
      </c>
      <c r="I23" s="6">
        <v>0.05</v>
      </c>
      <c r="J23" s="10">
        <f t="shared" si="3"/>
        <v>452126</v>
      </c>
      <c r="K23" s="15">
        <v>3596001217</v>
      </c>
    </row>
    <row r="24" spans="1:11" ht="25.5" customHeight="1" x14ac:dyDescent="0.2">
      <c r="A24" s="9" t="s">
        <v>34</v>
      </c>
      <c r="B24" s="7" t="s">
        <v>77</v>
      </c>
      <c r="C24" s="4" t="s">
        <v>84</v>
      </c>
      <c r="D24" s="5">
        <v>2716735</v>
      </c>
      <c r="E24" s="5">
        <v>472590</v>
      </c>
      <c r="F24" s="5">
        <f t="shared" si="0"/>
        <v>2244145</v>
      </c>
      <c r="G24" s="5">
        <f>D24-H24</f>
        <v>2587367</v>
      </c>
      <c r="H24" s="5">
        <v>129368</v>
      </c>
      <c r="I24" s="6">
        <v>0.05</v>
      </c>
      <c r="J24" s="10">
        <f t="shared" si="3"/>
        <v>407510</v>
      </c>
      <c r="K24" s="15">
        <v>3596001225</v>
      </c>
    </row>
    <row r="25" spans="1:11" ht="25.5" customHeight="1" x14ac:dyDescent="0.2">
      <c r="A25" s="9" t="s">
        <v>35</v>
      </c>
      <c r="B25" s="7" t="s">
        <v>85</v>
      </c>
      <c r="C25" s="4" t="s">
        <v>86</v>
      </c>
      <c r="D25" s="5">
        <v>3352013</v>
      </c>
      <c r="E25" s="5">
        <v>0</v>
      </c>
      <c r="F25" s="5">
        <f>D25-E25</f>
        <v>3352013</v>
      </c>
      <c r="G25" s="5">
        <f t="shared" si="1"/>
        <v>3192393</v>
      </c>
      <c r="H25" s="5">
        <v>159620</v>
      </c>
      <c r="I25" s="6">
        <v>0.05</v>
      </c>
      <c r="J25" s="10">
        <f t="shared" si="3"/>
        <v>502802</v>
      </c>
      <c r="K25" s="15">
        <v>3596001121</v>
      </c>
    </row>
    <row r="26" spans="1:11" ht="25.5" customHeight="1" x14ac:dyDescent="0.2">
      <c r="A26" s="9" t="s">
        <v>36</v>
      </c>
      <c r="B26" s="7" t="s">
        <v>87</v>
      </c>
      <c r="C26" s="4" t="s">
        <v>88</v>
      </c>
      <c r="D26" s="5">
        <v>2273145</v>
      </c>
      <c r="E26" s="5">
        <v>0</v>
      </c>
      <c r="F26" s="5">
        <f t="shared" si="0"/>
        <v>2273145</v>
      </c>
      <c r="G26" s="5">
        <f t="shared" si="1"/>
        <v>2164900</v>
      </c>
      <c r="H26" s="5">
        <v>108245</v>
      </c>
      <c r="I26" s="6">
        <v>0.05</v>
      </c>
      <c r="J26" s="10">
        <f t="shared" si="3"/>
        <v>340972</v>
      </c>
      <c r="K26" s="15">
        <v>3596001222</v>
      </c>
    </row>
    <row r="27" spans="1:11" ht="25.5" customHeight="1" x14ac:dyDescent="0.2">
      <c r="A27" s="9" t="s">
        <v>38</v>
      </c>
      <c r="B27" s="7" t="s">
        <v>23</v>
      </c>
      <c r="C27" s="3">
        <v>47813148</v>
      </c>
      <c r="D27" s="5">
        <v>3061757</v>
      </c>
      <c r="E27" s="5">
        <v>324320</v>
      </c>
      <c r="F27" s="5">
        <f t="shared" si="0"/>
        <v>2737437</v>
      </c>
      <c r="G27" s="5">
        <f t="shared" si="1"/>
        <v>2915959</v>
      </c>
      <c r="H27" s="5">
        <v>145798</v>
      </c>
      <c r="I27" s="6">
        <v>0.05</v>
      </c>
      <c r="J27" s="10">
        <f t="shared" si="3"/>
        <v>459264</v>
      </c>
      <c r="K27" s="15">
        <v>3596001223</v>
      </c>
    </row>
    <row r="28" spans="1:11" ht="25.5" customHeight="1" x14ac:dyDescent="0.2">
      <c r="A28" s="9" t="s">
        <v>39</v>
      </c>
      <c r="B28" s="7" t="s">
        <v>89</v>
      </c>
      <c r="C28" s="4" t="s">
        <v>90</v>
      </c>
      <c r="D28" s="5">
        <v>1858853</v>
      </c>
      <c r="E28" s="5">
        <v>49793</v>
      </c>
      <c r="F28" s="5">
        <f t="shared" si="0"/>
        <v>1809060</v>
      </c>
      <c r="G28" s="5">
        <f t="shared" si="1"/>
        <v>1770336</v>
      </c>
      <c r="H28" s="5">
        <v>88517</v>
      </c>
      <c r="I28" s="6">
        <v>0.05</v>
      </c>
      <c r="J28" s="10">
        <f t="shared" si="3"/>
        <v>278828</v>
      </c>
      <c r="K28" s="15">
        <v>3596001221</v>
      </c>
    </row>
    <row r="29" spans="1:11" ht="25.5" customHeight="1" x14ac:dyDescent="0.2">
      <c r="A29" s="9" t="s">
        <v>40</v>
      </c>
      <c r="B29" s="7" t="s">
        <v>7</v>
      </c>
      <c r="C29" s="3" t="s">
        <v>52</v>
      </c>
      <c r="D29" s="5">
        <v>3113507</v>
      </c>
      <c r="E29" s="5">
        <v>228510</v>
      </c>
      <c r="F29" s="5">
        <f t="shared" si="0"/>
        <v>2884997</v>
      </c>
      <c r="G29" s="5">
        <f t="shared" si="1"/>
        <v>2965245</v>
      </c>
      <c r="H29" s="5">
        <v>148262</v>
      </c>
      <c r="I29" s="6">
        <v>0.05</v>
      </c>
      <c r="J29" s="10">
        <f>ROUND(D29*0.15,0)</f>
        <v>467026</v>
      </c>
      <c r="K29" s="15">
        <v>3596001339</v>
      </c>
    </row>
    <row r="30" spans="1:11" ht="25.5" customHeight="1" x14ac:dyDescent="0.2">
      <c r="A30" s="9" t="s">
        <v>42</v>
      </c>
      <c r="B30" s="7" t="s">
        <v>16</v>
      </c>
      <c r="C30" s="3" t="s">
        <v>54</v>
      </c>
      <c r="D30" s="5">
        <v>3669770</v>
      </c>
      <c r="E30" s="5">
        <v>894822</v>
      </c>
      <c r="F30" s="5">
        <f t="shared" si="0"/>
        <v>2774948</v>
      </c>
      <c r="G30" s="5">
        <f t="shared" si="1"/>
        <v>3495019</v>
      </c>
      <c r="H30" s="5">
        <v>174751</v>
      </c>
      <c r="I30" s="6">
        <v>0.05</v>
      </c>
      <c r="J30" s="10">
        <f t="shared" si="3"/>
        <v>550466</v>
      </c>
      <c r="K30" s="15">
        <v>3596001351</v>
      </c>
    </row>
    <row r="31" spans="1:11" ht="25.5" customHeight="1" x14ac:dyDescent="0.2">
      <c r="A31" s="9" t="s">
        <v>43</v>
      </c>
      <c r="B31" s="7" t="s">
        <v>10</v>
      </c>
      <c r="C31" s="3" t="s">
        <v>53</v>
      </c>
      <c r="D31" s="5">
        <v>2666230</v>
      </c>
      <c r="E31" s="5">
        <v>89001</v>
      </c>
      <c r="F31" s="5">
        <f t="shared" si="0"/>
        <v>2577229</v>
      </c>
      <c r="G31" s="5">
        <f t="shared" ref="G31:G33" si="4">D31-H31</f>
        <v>2539267</v>
      </c>
      <c r="H31" s="5">
        <v>126963</v>
      </c>
      <c r="I31" s="6">
        <v>0.05</v>
      </c>
      <c r="J31" s="10">
        <f t="shared" si="3"/>
        <v>399935</v>
      </c>
      <c r="K31" s="15">
        <v>3596001345</v>
      </c>
    </row>
    <row r="32" spans="1:11" ht="25.5" customHeight="1" x14ac:dyDescent="0.2">
      <c r="A32" s="9" t="s">
        <v>44</v>
      </c>
      <c r="B32" s="7" t="s">
        <v>47</v>
      </c>
      <c r="C32" s="4" t="s">
        <v>61</v>
      </c>
      <c r="D32" s="5">
        <v>3436545</v>
      </c>
      <c r="E32" s="5">
        <v>0</v>
      </c>
      <c r="F32" s="5">
        <f t="shared" si="0"/>
        <v>3436545</v>
      </c>
      <c r="G32" s="5">
        <f t="shared" si="4"/>
        <v>3272900</v>
      </c>
      <c r="H32" s="5">
        <v>163645</v>
      </c>
      <c r="I32" s="6">
        <v>0.05</v>
      </c>
      <c r="J32" s="10">
        <f t="shared" si="3"/>
        <v>515482</v>
      </c>
      <c r="K32" s="15">
        <v>3596001128</v>
      </c>
    </row>
    <row r="33" spans="1:11" ht="25.5" customHeight="1" thickBot="1" x14ac:dyDescent="0.25">
      <c r="A33" s="17" t="s">
        <v>45</v>
      </c>
      <c r="B33" s="7" t="s">
        <v>48</v>
      </c>
      <c r="C33" s="4" t="s">
        <v>62</v>
      </c>
      <c r="D33" s="5">
        <v>1408838</v>
      </c>
      <c r="E33" s="5">
        <v>0</v>
      </c>
      <c r="F33" s="5">
        <f t="shared" si="0"/>
        <v>1408838</v>
      </c>
      <c r="G33" s="5">
        <f t="shared" si="4"/>
        <v>1341750</v>
      </c>
      <c r="H33" s="5">
        <v>67088</v>
      </c>
      <c r="I33" s="6">
        <v>0.05</v>
      </c>
      <c r="J33" s="10">
        <f t="shared" si="3"/>
        <v>211326</v>
      </c>
      <c r="K33" s="15">
        <v>3596001324</v>
      </c>
    </row>
    <row r="34" spans="1:11" ht="25.5" customHeight="1" thickBot="1" x14ac:dyDescent="0.25">
      <c r="A34" s="11"/>
      <c r="B34" s="12"/>
      <c r="C34" s="12"/>
      <c r="D34" s="16">
        <f>SUM(D5:D33)</f>
        <v>86043379</v>
      </c>
      <c r="E34" s="16">
        <f>SUM(E5:E33)</f>
        <v>3043718</v>
      </c>
      <c r="F34" s="16">
        <f>SUM(F5:F33)</f>
        <v>82999661</v>
      </c>
      <c r="G34" s="16">
        <f>SUM(G5:G33)</f>
        <v>81807933</v>
      </c>
      <c r="H34" s="16">
        <f>SUM(H5:H33)</f>
        <v>4235446</v>
      </c>
      <c r="I34" s="12"/>
      <c r="J34" s="14">
        <f>SUM(J5:J33)</f>
        <v>13675263</v>
      </c>
      <c r="K34" s="13"/>
    </row>
  </sheetData>
  <mergeCells count="7">
    <mergeCell ref="K3:K4"/>
    <mergeCell ref="A1:H1"/>
    <mergeCell ref="A3:A4"/>
    <mergeCell ref="B3:B4"/>
    <mergeCell ref="C3:C4"/>
    <mergeCell ref="D3:I3"/>
    <mergeCell ref="J3:J4"/>
  </mergeCells>
  <phoneticPr fontId="5" type="noConversion"/>
  <pageMargins left="0.7" right="0.7" top="0.78740157499999996" bottom="0.78740157499999996" header="0.3" footer="0.3"/>
  <pageSetup paperSize="9" orientation="portrait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415987c9d034c1ad24a8908dc4fefab8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c621b12bedc81c5c098176733d4d1ab3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EE19D4-4103-4E3A-AB36-87F886B57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B433EC-BADC-4B92-9879-8EA7CB28D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600FA1-71B6-420E-AFC4-07CDF83F1BBC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332bf68d-6f68-4e32-bbd9-660cee6f1f29"/>
    <ds:schemaRef ds:uri="http://schemas.microsoft.com/office/infopath/2007/PartnerControls"/>
    <ds:schemaRef ds:uri="http://schemas.openxmlformats.org/package/2006/metadata/core-properties"/>
    <ds:schemaRef ds:uri="41d627bf-a106-4fea-95e5-243811067a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 - Schvalované dotace</vt:lpstr>
      <vt:lpstr>B - Celkem za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Langrová Pavlína</dc:creator>
  <cp:lastModifiedBy>Bártek Matěj</cp:lastModifiedBy>
  <cp:lastPrinted>2021-05-20T10:55:31Z</cp:lastPrinted>
  <dcterms:created xsi:type="dcterms:W3CDTF">2021-04-13T10:35:29Z</dcterms:created>
  <dcterms:modified xsi:type="dcterms:W3CDTF">2024-08-21T12:03:31Z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2024-07-19T10:57:11Z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d205c8a2-949b-467b-8a00-7075f39d5282</vt:lpwstr>
  </property>
  <property fmtid="{D5CDD505-2E9C-101B-9397-08002B2CF9AE}" pid="9" name="MSIP_Label_215ad6d0-798b-44f9-b3fd-112ad6275fb4_ContentBits">
    <vt:lpwstr>2</vt:lpwstr>
  </property>
</Properties>
</file>