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luckova_msk_cz/Documents/ORJ 8/Informace o čerpání - materiály/ZK 2024-06-06 (RK 2024-05-20)/RK 2024-05-20/"/>
    </mc:Choice>
  </mc:AlternateContent>
  <xr:revisionPtr revIDLastSave="261" documentId="8_{57421A13-EB53-4A9F-A01F-2CE6235B0B57}" xr6:coauthVersionLast="47" xr6:coauthVersionMax="47" xr10:uidLastSave="{6C942646-F1E2-4829-8E85-DF5599A270B7}"/>
  <bookViews>
    <workbookView xWindow="-120" yWindow="-120" windowWidth="38640" windowHeight="21120" firstSheet="2" activeTab="2" xr2:uid="{3A2C3831-BB52-4CB8-A444-8C163711A0BC}"/>
  </bookViews>
  <sheets>
    <sheet name="Paragrafy" sheetId="3" state="hidden" r:id="rId1"/>
    <sheet name="Položky" sheetId="4" state="hidden" r:id="rId2"/>
    <sheet name="Příjmy" sheetId="1" r:id="rId3"/>
    <sheet name="Výdaje" sheetId="2" r:id="rId4"/>
  </sheets>
  <definedNames>
    <definedName name="_xlnm.Print_Titles" localSheetId="2">Příjmy!$5:$6</definedName>
    <definedName name="_xlnm.Print_Titles" localSheetId="3">Výdaje!$4:$5</definedName>
    <definedName name="_xlnm.Print_Area" localSheetId="0">Paragrafy!$A$1:$B$539</definedName>
    <definedName name="_xlnm.Print_Area" localSheetId="1">Položky!$A$1:$B$547</definedName>
    <definedName name="_xlnm.Print_Area" localSheetId="2">Příjmy!$A:$G</definedName>
    <definedName name="_xlnm.Print_Area" localSheetId="3">Výdaje!$A:$G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3" i="2" l="1"/>
  <c r="G282" i="2"/>
  <c r="G280" i="2"/>
  <c r="G279" i="2"/>
  <c r="F283" i="2"/>
  <c r="F282" i="2"/>
  <c r="F95" i="2"/>
  <c r="G100" i="2"/>
  <c r="G99" i="2"/>
  <c r="F123" i="2"/>
  <c r="G109" i="2"/>
  <c r="G117" i="2"/>
  <c r="G163" i="2" l="1"/>
  <c r="G166" i="2"/>
  <c r="F172" i="2"/>
  <c r="G172" i="2" s="1"/>
  <c r="F153" i="2"/>
  <c r="G153" i="2" s="1"/>
  <c r="G148" i="2"/>
  <c r="G147" i="2"/>
  <c r="G144" i="2"/>
  <c r="G175" i="2"/>
  <c r="F276" i="2"/>
  <c r="E276" i="2"/>
  <c r="D276" i="2"/>
  <c r="G275" i="2"/>
  <c r="F9" i="2"/>
  <c r="F141" i="1"/>
  <c r="C133" i="2"/>
  <c r="C132" i="2"/>
  <c r="C131" i="2"/>
  <c r="C130" i="2"/>
  <c r="C129" i="2"/>
  <c r="C128" i="2"/>
  <c r="C127" i="2"/>
  <c r="C126" i="2"/>
  <c r="C125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8" i="2"/>
  <c r="C7" i="2"/>
  <c r="C6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242" i="2"/>
  <c r="C241" i="2"/>
  <c r="C240" i="2"/>
  <c r="C239" i="2"/>
  <c r="C238" i="2"/>
  <c r="C237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60" i="2"/>
  <c r="C259" i="2"/>
  <c r="C258" i="2"/>
  <c r="C257" i="2"/>
  <c r="C256" i="2"/>
  <c r="C255" i="2"/>
  <c r="C252" i="2"/>
  <c r="C251" i="2"/>
  <c r="C250" i="2"/>
  <c r="C249" i="2"/>
  <c r="C248" i="2"/>
  <c r="C247" i="2"/>
  <c r="C246" i="2"/>
  <c r="C245" i="2"/>
  <c r="C236" i="2"/>
  <c r="G159" i="1"/>
  <c r="F165" i="1"/>
  <c r="G165" i="1" s="1"/>
  <c r="F154" i="1"/>
  <c r="G154" i="1" s="1"/>
  <c r="G149" i="1"/>
  <c r="G140" i="1"/>
  <c r="G141" i="1"/>
  <c r="G115" i="1"/>
  <c r="G114" i="1"/>
  <c r="G178" i="1"/>
  <c r="G177" i="1"/>
  <c r="F180" i="1"/>
  <c r="F181" i="1" s="1"/>
  <c r="G181" i="1" s="1"/>
  <c r="F183" i="2" l="1"/>
  <c r="G183" i="2" s="1"/>
  <c r="G180" i="1"/>
  <c r="C146" i="1" l="1"/>
  <c r="C141" i="1"/>
  <c r="C137" i="1"/>
  <c r="C133" i="1"/>
  <c r="C130" i="1"/>
  <c r="C127" i="1"/>
  <c r="C119" i="1"/>
  <c r="C115" i="1"/>
  <c r="C111" i="1"/>
  <c r="C107" i="1"/>
  <c r="C104" i="1"/>
  <c r="C101" i="1"/>
  <c r="C98" i="1"/>
  <c r="C94" i="1"/>
  <c r="C90" i="1"/>
  <c r="C87" i="1"/>
  <c r="C84" i="1"/>
  <c r="C74" i="1"/>
  <c r="C71" i="1"/>
  <c r="C68" i="1"/>
  <c r="C63" i="1"/>
  <c r="C60" i="1"/>
  <c r="C56" i="1"/>
  <c r="C53" i="1"/>
  <c r="C50" i="1"/>
  <c r="C47" i="1"/>
  <c r="C44" i="1"/>
  <c r="C41" i="1"/>
  <c r="C38" i="1"/>
  <c r="C34" i="1"/>
  <c r="C31" i="1"/>
  <c r="C28" i="1"/>
  <c r="C23" i="1"/>
  <c r="C19" i="1"/>
  <c r="C174" i="1"/>
  <c r="C173" i="1"/>
  <c r="C172" i="1"/>
  <c r="C171" i="1"/>
  <c r="C170" i="1"/>
  <c r="C164" i="1"/>
  <c r="C163" i="1"/>
  <c r="C162" i="1"/>
  <c r="C161" i="1"/>
  <c r="C160" i="1"/>
  <c r="C159" i="1"/>
  <c r="C158" i="1"/>
  <c r="C157" i="1"/>
  <c r="C156" i="1"/>
  <c r="C153" i="1"/>
  <c r="C152" i="1"/>
  <c r="C151" i="1"/>
  <c r="C150" i="1"/>
  <c r="C149" i="1"/>
  <c r="C148" i="1"/>
  <c r="C145" i="1"/>
  <c r="C144" i="1"/>
  <c r="C143" i="1"/>
  <c r="C140" i="1"/>
  <c r="C139" i="1"/>
  <c r="C136" i="1"/>
  <c r="C135" i="1"/>
  <c r="C132" i="1"/>
  <c r="C129" i="1"/>
  <c r="C126" i="1"/>
  <c r="C125" i="1"/>
  <c r="C124" i="1"/>
  <c r="C123" i="1"/>
  <c r="C122" i="1"/>
  <c r="C121" i="1"/>
  <c r="C118" i="1"/>
  <c r="C117" i="1"/>
  <c r="C114" i="1"/>
  <c r="C113" i="1"/>
  <c r="C110" i="1"/>
  <c r="C109" i="1"/>
  <c r="C106" i="1"/>
  <c r="C103" i="1"/>
  <c r="C100" i="1"/>
  <c r="C97" i="1"/>
  <c r="C96" i="1"/>
  <c r="C93" i="1"/>
  <c r="C92" i="1"/>
  <c r="C89" i="1"/>
  <c r="C86" i="1"/>
  <c r="C83" i="1"/>
  <c r="C82" i="1"/>
  <c r="C81" i="1"/>
  <c r="C80" i="1"/>
  <c r="C79" i="1"/>
  <c r="C78" i="1"/>
  <c r="C77" i="1"/>
  <c r="C76" i="1"/>
  <c r="C73" i="1"/>
  <c r="C70" i="1"/>
  <c r="C67" i="1"/>
  <c r="C66" i="1"/>
  <c r="C65" i="1"/>
  <c r="C62" i="1"/>
  <c r="C59" i="1"/>
  <c r="C58" i="1"/>
  <c r="C55" i="1"/>
  <c r="C52" i="1"/>
  <c r="C49" i="1"/>
  <c r="C46" i="1"/>
  <c r="C43" i="1"/>
  <c r="C40" i="1"/>
  <c r="C37" i="1"/>
  <c r="C36" i="1"/>
  <c r="C33" i="1"/>
  <c r="C30" i="1"/>
  <c r="C27" i="1"/>
  <c r="C26" i="1"/>
  <c r="C25" i="1"/>
  <c r="C22" i="1"/>
  <c r="C21" i="1"/>
  <c r="C18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<sst xmlns="http://schemas.openxmlformats.org/spreadsheetml/2006/main" count="1229" uniqueCount="1133">
  <si>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</si>
  <si>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</si>
  <si>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</si>
  <si>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</si>
  <si>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</si>
  <si>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</si>
  <si>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</si>
  <si>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</si>
  <si>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</si>
  <si>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30. dubnu 2024</t>
  </si>
  <si>
    <t>Příjmy</t>
  </si>
  <si>
    <t>v tis. Kč</t>
  </si>
  <si>
    <t>Příjem z daně z příjmů právnických osob</t>
  </si>
  <si>
    <t>Příjem z daně z přidané hodnoty</t>
  </si>
  <si>
    <t>Příjem z poplatků za znečišťování ovzduší</t>
  </si>
  <si>
    <t>Příjem ze správních poplatků</t>
  </si>
  <si>
    <t>Daňové příjmy</t>
  </si>
  <si>
    <t>Cestovní ruch</t>
  </si>
  <si>
    <t>Příjem z odvodů příspěvkových organizací</t>
  </si>
  <si>
    <t>Silnice</t>
  </si>
  <si>
    <t>Příjem sankčních plateb přijatých od jiných osob</t>
  </si>
  <si>
    <t>Přijaté neinvestiční příspěvky a náhrady</t>
  </si>
  <si>
    <t>Ostatní nedaňové příjmy jinde nezařazené</t>
  </si>
  <si>
    <t>Ostatní záležitosti v silniční dopravě</t>
  </si>
  <si>
    <t>Letiště</t>
  </si>
  <si>
    <t>Dopravní obslužnost veřejnými službami - linková</t>
  </si>
  <si>
    <t>Ostatní přijaté vratky transferů a podobné příjmy</t>
  </si>
  <si>
    <t>Dopravní obslužnost veřejnými službami - drážní</t>
  </si>
  <si>
    <t>Ostatní záležitosti v dopravě</t>
  </si>
  <si>
    <t>Střední školy</t>
  </si>
  <si>
    <t>Hudební činnost</t>
  </si>
  <si>
    <t>Ostatní záležitosti kultury</t>
  </si>
  <si>
    <t>Ostatní sportovní činnost</t>
  </si>
  <si>
    <t>Ostatní nemocnice</t>
  </si>
  <si>
    <t>Ostatní činnost ve zdravotnictví</t>
  </si>
  <si>
    <t>Územní plánování</t>
  </si>
  <si>
    <t>Územní rozvoj</t>
  </si>
  <si>
    <t>Ostatní příjmy z vlastní činnosti</t>
  </si>
  <si>
    <t>Příjem z pronájmu nebo pachtu pozemků</t>
  </si>
  <si>
    <t>Příjem z pronájmu nebo pachtu movitých věcí</t>
  </si>
  <si>
    <t>Příjem z prodeje pozemků</t>
  </si>
  <si>
    <t>Komunální služby a územní rozvoj jinde nezařazené</t>
  </si>
  <si>
    <t>Ostatní činnosti k ochraně ovzduší</t>
  </si>
  <si>
    <t>Ochrana druhů a stanovišť</t>
  </si>
  <si>
    <t>Ostatní správa v ochraně životního prostředí</t>
  </si>
  <si>
    <t>Ostatní dávky sociální pomoci</t>
  </si>
  <si>
    <t>Denní stacionáře a centra denních služeb</t>
  </si>
  <si>
    <t>Ostatní kapitálové příjmy jinde nezařazené</t>
  </si>
  <si>
    <t>Požární ochrana - profesionální část</t>
  </si>
  <si>
    <t>Zastupitelstva krajů</t>
  </si>
  <si>
    <t>Ostatní příjmy z pronájmu nebo pachtu majetku</t>
  </si>
  <si>
    <t>Činnost regionální správy</t>
  </si>
  <si>
    <t>Humanitární zahraniční pomoc přímá</t>
  </si>
  <si>
    <t>Příjem z úroků</t>
  </si>
  <si>
    <t>Obecné příjmy a výdaje z finančních operací</t>
  </si>
  <si>
    <t>Příjem z pojistných plnění</t>
  </si>
  <si>
    <t>Pojištění funkčně nespecifikované</t>
  </si>
  <si>
    <t>Přijaté vratky nespotřebovaných transferů</t>
  </si>
  <si>
    <t>Finanční vypořádání</t>
  </si>
  <si>
    <t>Neidentifikované příjmy</t>
  </si>
  <si>
    <t>Ostatní činnosti jinde nezařazené</t>
  </si>
  <si>
    <t>Splátky půjčených prostředků od obcí</t>
  </si>
  <si>
    <t>Splátky půjčených prostředků ze zahraničí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</si>
  <si>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</si>
  <si>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</si>
  <si>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</si>
  <si>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</si>
  <si>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jiných států</t>
  </si>
  <si>
    <t>Neinvestiční přijaté transfery</t>
  </si>
  <si>
    <t>Investiční přijaté transfery ze státních fondů</t>
  </si>
  <si>
    <t>Investiční převody z Národního fondu</t>
  </si>
  <si>
    <t>Investiční přijaté transfery od obcí</t>
  </si>
  <si>
    <t>Investiční přijaté transfery od jiných států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</si>
  <si>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</si>
  <si>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</si>
  <si>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</si>
  <si>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</si>
  <si>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</si>
  <si>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</si>
  <si>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</si>
  <si>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Ostatní zemědělská a potravinářská činnost a rozvo</t>
  </si>
  <si>
    <t>Správa v lesním hospodářství</t>
  </si>
  <si>
    <t>Celospolečenské funkce lesů</t>
  </si>
  <si>
    <t>Ostatní záležitosti lesního hospodářství</t>
  </si>
  <si>
    <t>Rybářství a myslivost</t>
  </si>
  <si>
    <t>Skupina 1 - Zemědělství, lesní hospodářství a rybářství - celkem</t>
  </si>
  <si>
    <t>Úspora energie a obnovitelné zdroje</t>
  </si>
  <si>
    <t>Energie jiná než elektrická</t>
  </si>
  <si>
    <t>Podpora podnikání a inovací</t>
  </si>
  <si>
    <t>Vnitřní obchod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</si>
  <si>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</si>
  <si>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</si>
  <si>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</si>
  <si>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</si>
  <si>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správa ve vodním hospodářství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</si>
  <si>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</si>
  <si>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</si>
  <si>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</si>
  <si>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</si>
  <si>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</si>
  <si>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Gymnázia</t>
  </si>
  <si>
    <t>Střední odborné školy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</si>
  <si>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</si>
  <si>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</si>
  <si>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</si>
  <si>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</si>
  <si>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</si>
  <si>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</si>
  <si>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</si>
  <si>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</si>
  <si>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</si>
  <si>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</si>
  <si>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Ostatní záležitosti vzdělávání</t>
  </si>
  <si>
    <t>Divadelní činnost</t>
  </si>
  <si>
    <t>Činnosti knihovnické</t>
  </si>
  <si>
    <t>Činnosti muzeí a galerií</t>
  </si>
  <si>
    <t>Vydavatelská činnost</t>
  </si>
  <si>
    <t>Výstavní činnosti v kultuře</t>
  </si>
  <si>
    <t>Zachování a obnova kulturních památek</t>
  </si>
  <si>
    <t>Rozhlas a televize</t>
  </si>
  <si>
    <t>Ostatní záležitosti sdělovacích prostředků</t>
  </si>
  <si>
    <t>Využití volného času dětí a mládeže</t>
  </si>
  <si>
    <t>Ostatní zájmová činnost a rekreace</t>
  </si>
  <si>
    <t>Lázeňské léčebny, ozdravovny, sanatoria</t>
  </si>
  <si>
    <t>Zdravotnická záchranná služba</t>
  </si>
  <si>
    <t>Ostatní speciální zdravotnická péče</t>
  </si>
  <si>
    <t>Změny technologií vytápění</t>
  </si>
  <si>
    <t>Monitoring ochrany ovzduší</t>
  </si>
  <si>
    <t>Prevence vzniku odpadů</t>
  </si>
  <si>
    <t>Ostatní nakládání s odpady</t>
  </si>
  <si>
    <t>Chráněné části přírody</t>
  </si>
  <si>
    <t>Protierozní, protilavinová a protipožární ochrana</t>
  </si>
  <si>
    <t>Ostatní činnosti k ochraně přírody a krajiny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</si>
  <si>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</si>
  <si>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</si>
  <si>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</si>
  <si>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</si>
  <si>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</si>
  <si>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</si>
  <si>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</si>
  <si>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rehabilitace</t>
  </si>
  <si>
    <t>Domovy pro seniory</t>
  </si>
  <si>
    <t>Chráněné bydlení</t>
  </si>
  <si>
    <t>Týdenní stacionáře</t>
  </si>
  <si>
    <t>Ostatní služby a činnosti v oblasti sociální péče</t>
  </si>
  <si>
    <t>Krizová pomoc</t>
  </si>
  <si>
    <t>Domy na půl cesty</t>
  </si>
  <si>
    <t>Nízkoprahová zařízení pro děti a mládež</t>
  </si>
  <si>
    <t>Sociálně terapeutické dílny</t>
  </si>
  <si>
    <t>Terénní programy</t>
  </si>
  <si>
    <t>Skupina 4 - Sociální věci a politika zaměstnanosti - celkem</t>
  </si>
  <si>
    <t>Ochrana obyvatelstva</t>
  </si>
  <si>
    <t>Krizová opatření</t>
  </si>
  <si>
    <t>Ostatní správa v oblasti krizového řízení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</si>
  <si>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</si>
  <si>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</si>
  <si>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</si>
  <si>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</si>
  <si>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</si>
  <si>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</si>
  <si>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</si>
  <si>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</si>
  <si>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</si>
  <si>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zastupitelstev obcí a krajů</t>
  </si>
  <si>
    <t>5029 - Ostatní platby za provedenou práci jinde nezařazen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</si>
  <si>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</si>
  <si>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</si>
  <si>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</si>
  <si>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</si>
  <si>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</si>
  <si>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</si>
  <si>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</si>
  <si>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Ostatní neinvestiční transfery obyvatelstvu</t>
  </si>
  <si>
    <t>Ostatní neinvestiční výdaje</t>
  </si>
  <si>
    <t>Volby do zastupitelstev územních samosprávných cel</t>
  </si>
  <si>
    <t>Volby do Evropského parlamentu</t>
  </si>
  <si>
    <t>5024 - Odstupné</t>
  </si>
  <si>
    <t>Mezinárodní spolupráce jinde nezařazená</t>
  </si>
  <si>
    <t>Ostatní finanční operace</t>
  </si>
  <si>
    <t>5364 - Vratky transferů poskytnutých z veřejných rozpočtů</t>
  </si>
  <si>
    <t>5901 - Nespecifikované rezervy</t>
  </si>
  <si>
    <t>Skupina 6 - Všeobecná veřejná správa a služby - celkem</t>
  </si>
  <si>
    <t>Zákl. příděl FKSP a sociálnímu fondu obcí a krajů</t>
  </si>
  <si>
    <t>Převody vlastním rozpočtovým účtům</t>
  </si>
  <si>
    <t>Převody do vlastní pokladny</t>
  </si>
  <si>
    <t>Ostatní převody vlastním fondům</t>
  </si>
  <si>
    <t>Kapitálové výdaje</t>
  </si>
  <si>
    <t>Vodní díla v zemědělské krajině</t>
  </si>
  <si>
    <t>6123 - Dopravní prostředky</t>
  </si>
  <si>
    <t>6125 - Informační a komunikační technologie</t>
  </si>
  <si>
    <t>Pořízení dlouhodobého nehmotného majetku</t>
  </si>
  <si>
    <t>6111 - Programové vybavení</t>
  </si>
  <si>
    <t>6119 - Ostatní nákup dlouhodobého nehmotného majetku</t>
  </si>
  <si>
    <t>Pořízení dlouhodobého hmotného majetku</t>
  </si>
  <si>
    <t>6121 - Stavby</t>
  </si>
  <si>
    <t>6122 - Stroje, přístroje a zařízení</t>
  </si>
  <si>
    <t>Běžné výdaje celkem</t>
  </si>
  <si>
    <t>Konsolidace výdajů</t>
  </si>
  <si>
    <t>Výdaje celkem</t>
  </si>
  <si>
    <t>VÝDAJE PO KONSOLIDACI</t>
  </si>
  <si>
    <t>ODVĚTVOVÉ TŘÍDĚNÍ:</t>
  </si>
  <si>
    <t>BEZE ZMĚNY oproti 2023</t>
  </si>
  <si>
    <t xml:space="preserve">SKUPINA  </t>
  </si>
  <si>
    <t>1xxx</t>
  </si>
  <si>
    <t>Zemědělství, lesní hospodářství a rybářství</t>
  </si>
  <si>
    <t>2xxx</t>
  </si>
  <si>
    <t>Průmyslová a ostatní odvětví hospodářství</t>
  </si>
  <si>
    <t>3xxx</t>
  </si>
  <si>
    <t>Služby pro fyzické osoby</t>
  </si>
  <si>
    <t>4xxx</t>
  </si>
  <si>
    <t>Sociální věci a politika zaměstnanosti</t>
  </si>
  <si>
    <t>5xxx</t>
  </si>
  <si>
    <t>Bezpečnost státu a právní ochrana</t>
  </si>
  <si>
    <t>6xxx</t>
  </si>
  <si>
    <t>Všeobecná veřejná správa a služby</t>
  </si>
  <si>
    <t>PARAGRAF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</si>
  <si>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</si>
  <si>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</si>
  <si>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</si>
  <si>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</si>
  <si>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</si>
  <si>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</si>
  <si>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</si>
  <si>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</si>
  <si>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</si>
  <si>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</si>
  <si>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</si>
  <si>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</si>
  <si>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</si>
  <si>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</si>
  <si>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</si>
  <si>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</si>
  <si>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</si>
  <si>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</si>
  <si>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</si>
  <si>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</si>
  <si>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</si>
  <si>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</si>
  <si>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</si>
  <si>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</si>
  <si>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</si>
  <si>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</si>
  <si>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</si>
  <si>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</si>
  <si>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</si>
  <si>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</si>
  <si>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</si>
  <si>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</si>
  <si>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</si>
  <si>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</si>
  <si>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</si>
  <si>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</si>
  <si>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</si>
  <si>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</si>
  <si>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energetiky, průmyslu, stavebnictví, obchodu a služeb</t>
  </si>
  <si>
    <t>Činnost ostatních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</si>
  <si>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</si>
  <si>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</si>
  <si>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</si>
  <si>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</si>
  <si>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</si>
  <si>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</si>
  <si>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</si>
  <si>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</si>
  <si>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</si>
  <si>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</si>
  <si>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</si>
  <si>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</si>
  <si>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</si>
  <si>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</si>
  <si>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</si>
  <si>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</si>
  <si>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</si>
  <si>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</si>
  <si>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</si>
  <si>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</si>
  <si>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</si>
  <si>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</si>
  <si>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</si>
  <si>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Činnost Státního fondu dopravní infrastruktury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</si>
  <si>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</si>
  <si>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</si>
  <si>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</si>
  <si>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</si>
  <si>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</si>
  <si>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- smíšená</t>
  </si>
  <si>
    <t>Pitná voda</t>
  </si>
  <si>
    <t>Odvádění a čistění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</si>
  <si>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</si>
  <si>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</si>
  <si>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</si>
  <si>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</si>
  <si>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</si>
  <si>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</si>
  <si>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</si>
  <si>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</si>
  <si>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</si>
  <si>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</si>
  <si>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</si>
  <si>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</si>
  <si>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</si>
  <si>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</si>
  <si>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</si>
  <si>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</si>
  <si>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</si>
  <si>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</si>
  <si>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</si>
  <si>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</si>
  <si>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</si>
  <si>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</si>
  <si>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</si>
  <si>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2521</t>
  </si>
  <si>
    <t>Bezpečnost práce</t>
  </si>
  <si>
    <t>Všeobecné pracovní záležitosti jinde nezařazené</t>
  </si>
  <si>
    <t>Česká národní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</si>
  <si>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</si>
  <si>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</si>
  <si>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</si>
  <si>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</si>
  <si>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</si>
  <si>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</si>
  <si>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</si>
  <si>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</si>
  <si>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</si>
  <si>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</si>
  <si>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</si>
  <si>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</si>
  <si>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</si>
  <si>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</si>
  <si>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</si>
  <si>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</si>
  <si>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</si>
  <si>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</si>
  <si>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</si>
  <si>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</si>
  <si>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</si>
  <si>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</si>
  <si>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</si>
  <si>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</si>
  <si>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</si>
  <si>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</si>
  <si>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</si>
  <si>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</si>
  <si>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</si>
  <si>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</si>
  <si>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</si>
  <si>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</si>
  <si>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</si>
  <si>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</si>
  <si>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</si>
  <si>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</si>
  <si>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</si>
  <si>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</si>
  <si>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</si>
  <si>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</si>
  <si>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</si>
  <si>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Mezinárodní spolupráce ve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</si>
  <si>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</si>
  <si>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</si>
  <si>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</si>
  <si>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</si>
  <si>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</si>
  <si>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Výkup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</si>
  <si>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</si>
  <si>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</si>
  <si>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</si>
  <si>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</si>
  <si>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</si>
  <si>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</si>
  <si>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</si>
  <si>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</si>
  <si>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</si>
  <si>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</si>
  <si>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</si>
  <si>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</si>
  <si>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</si>
  <si>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</si>
  <si>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</si>
  <si>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</si>
  <si>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</si>
  <si>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</si>
  <si>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</si>
  <si>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</si>
  <si>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</si>
  <si>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</si>
  <si>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</si>
  <si>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</si>
  <si>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</si>
  <si>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Hospice</t>
  </si>
  <si>
    <t>Vysoce specializovaná pracoviště a jednooborové zařízení lůžkové péče</t>
  </si>
  <si>
    <t>Ostatní ústavní péče</t>
  </si>
  <si>
    <t>Hygienická služba a ochrana veřejného zdraví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</si>
  <si>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</si>
  <si>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</si>
  <si>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</si>
  <si>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</si>
  <si>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</si>
  <si>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</si>
  <si>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</si>
  <si>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</si>
  <si>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</si>
  <si>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</si>
  <si>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</si>
  <si>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</si>
  <si>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</si>
  <si>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</si>
  <si>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</si>
  <si>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</si>
  <si>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</si>
  <si>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</si>
  <si>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</si>
  <si>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</si>
  <si>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</si>
  <si>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</si>
  <si>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</si>
  <si>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</si>
  <si>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</si>
  <si>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Činnost ústředního orgánu státní správy v oblasti bydlení, komunálních služeb a územního rozvoje</t>
  </si>
  <si>
    <t>Činnost ostatních orgánů státní správy v oblasti bydlení, komunálních služeb 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</si>
  <si>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</si>
  <si>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</si>
  <si>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</si>
  <si>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</si>
  <si>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</si>
  <si>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</si>
  <si>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</si>
  <si>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</si>
  <si>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</si>
  <si>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</si>
  <si>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jiných než nebezpečných a komunálních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</si>
  <si>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</si>
  <si>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</si>
  <si>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</si>
  <si>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</si>
  <si>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</si>
  <si>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</si>
  <si>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</si>
  <si>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</si>
  <si>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</si>
  <si>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</si>
  <si>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Péče o vzhled obcí a veřejnou zeleň</t>
  </si>
  <si>
    <t>Konstrukce a uplatnění protihlukových zařízení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</si>
  <si>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</si>
  <si>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</si>
  <si>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</si>
  <si>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</si>
  <si>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</si>
  <si>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</si>
  <si>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</si>
  <si>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</si>
  <si>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</si>
  <si>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</si>
  <si>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</si>
  <si>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</si>
  <si>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</si>
  <si>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</si>
  <si>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</si>
  <si>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fyzické osoby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</si>
  <si>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</si>
  <si>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</si>
  <si>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</si>
  <si>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</si>
  <si>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</si>
  <si>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</si>
  <si>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</si>
  <si>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</si>
  <si>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</si>
  <si>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</si>
  <si>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těhotenství a mateřství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</si>
  <si>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</si>
  <si>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</si>
  <si>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</si>
  <si>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</si>
  <si>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</si>
  <si>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</si>
  <si>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</si>
  <si>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</si>
  <si>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</si>
  <si>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 a zaopatřovací příspěvky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</si>
  <si>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</si>
  <si>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</si>
  <si>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</si>
  <si>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</si>
  <si>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</si>
  <si>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</si>
  <si>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</si>
  <si>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</si>
  <si>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a bezpečnostních sborů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</si>
  <si>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</si>
  <si>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</si>
  <si>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</si>
  <si>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</si>
  <si>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</si>
  <si>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</si>
  <si>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</si>
  <si>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</si>
  <si>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</si>
  <si>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</si>
  <si>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</si>
  <si>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</si>
  <si>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</si>
  <si>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</si>
  <si>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</si>
  <si>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</si>
  <si>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</si>
  <si>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</si>
  <si>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</si>
  <si>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</si>
  <si>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</si>
  <si>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</si>
  <si>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</si>
  <si>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</si>
  <si>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</si>
  <si>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</si>
  <si>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</si>
  <si>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</si>
  <si>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</si>
  <si>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</si>
  <si>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</si>
  <si>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</si>
  <si>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</si>
  <si>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</si>
  <si>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</si>
  <si>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</si>
  <si>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</si>
  <si>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</si>
  <si>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fyzických osob</t>
  </si>
  <si>
    <t>Osobní asistence, pečovatelská služba a podpora samostatného bydlení</t>
  </si>
  <si>
    <t>Tísňová péče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</si>
  <si>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</si>
  <si>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</si>
  <si>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</si>
  <si>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</si>
  <si>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</si>
  <si>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</si>
  <si>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</si>
  <si>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</si>
  <si>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</si>
  <si>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</si>
  <si>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</si>
  <si>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</si>
  <si>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</si>
  <si>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</si>
  <si>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</si>
  <si>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</si>
  <si>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</si>
  <si>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</si>
  <si>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</si>
  <si>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</si>
  <si>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</si>
  <si>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</si>
  <si>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Zabezpečení potřeb ozbrojených sil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</si>
  <si>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</si>
  <si>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</si>
  <si>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</si>
  <si>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</si>
  <si>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</si>
  <si>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</si>
  <si>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</si>
  <si>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fyzických osob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</si>
  <si>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</si>
  <si>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</si>
  <si>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</si>
  <si>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</si>
  <si>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</si>
  <si>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</si>
  <si>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</si>
  <si>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fyzických osob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</si>
  <si>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</si>
  <si>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</si>
  <si>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</si>
  <si>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</si>
  <si>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</si>
  <si>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</si>
  <si>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</si>
  <si>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</si>
  <si>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</si>
  <si>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</si>
  <si>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</si>
  <si>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</si>
  <si>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</si>
  <si>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</si>
  <si>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</si>
  <si>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</si>
  <si>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</si>
  <si>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</si>
  <si>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</si>
  <si>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</si>
  <si>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</si>
  <si>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</si>
  <si>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</si>
  <si>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</si>
  <si>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</si>
  <si>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</si>
  <si>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</si>
  <si>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</si>
  <si>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</si>
  <si>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</si>
  <si>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</si>
  <si>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</si>
  <si>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</si>
  <si>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</si>
  <si>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</si>
  <si>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</si>
  <si>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</si>
  <si>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</si>
  <si>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</si>
  <si>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</si>
  <si>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</si>
  <si>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Volba prezidenta republiky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</si>
  <si>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</si>
  <si>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</si>
  <si>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</si>
  <si>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nezařazené v jiných funkcích</t>
  </si>
  <si>
    <t>Orgány Finanční správy České republiky</t>
  </si>
  <si>
    <t>Orgány Celní správy České republiky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</si>
  <si>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</si>
  <si>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</si>
  <si>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</si>
  <si>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</si>
  <si>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</si>
  <si>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</si>
  <si>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</si>
  <si>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</si>
  <si>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</si>
  <si>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</si>
  <si>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Výzkum ve státní správě a samosprávě</t>
  </si>
  <si>
    <t>Politické strany a hnutí</t>
  </si>
  <si>
    <t>Archivní činnost</t>
  </si>
  <si>
    <t>Ostatní veřejné služby jinde nezařazené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</si>
  <si>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</si>
  <si>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</si>
  <si>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</si>
  <si>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</si>
  <si>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</si>
  <si>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</si>
  <si>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DRUHOVÉ TŘÍDĚNÍ:</t>
  </si>
  <si>
    <t>Zrušené</t>
  </si>
  <si>
    <t>Nové nebo doplněné</t>
  </si>
  <si>
    <t>TŘÍDA</t>
  </si>
  <si>
    <t>Kapitálové příjmy</t>
  </si>
  <si>
    <t>Přijaté transfery</t>
  </si>
  <si>
    <t>8xxx</t>
  </si>
  <si>
    <t>Financování</t>
  </si>
  <si>
    <t>POLOŽKA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</si>
  <si>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</si>
  <si>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</si>
  <si>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</si>
  <si>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 v případech, kdy poplatníkem je obec, s výjimkou daně vybírané srážkou podle zvláštní sazby daně</t>
  </si>
  <si>
    <t>Příjem z daně z příjmů právnických osob v případech, kdy poplatníkem je kraj, s výjimkou daně vybírané srážkou podle zvláštní sazby daně</t>
  </si>
  <si>
    <t>Příjem ze spotřební daně z výrobků souvisejících s tabákovými výrobky</t>
  </si>
  <si>
    <t>Příjem ze spotřební daně z minerálních olejů</t>
  </si>
  <si>
    <t>Příjem ze spotřební daně z lihu</t>
  </si>
  <si>
    <t>Příjem ze spotřební daně z piva</t>
  </si>
  <si>
    <t>Příjem ze spotřební daně z vína a meziproduktů</t>
  </si>
  <si>
    <t>Příjem ze spotřební daně z tabákových výrobků</t>
  </si>
  <si>
    <t>Příjem z poplatku za látky poškozující nebo ohrožující ozónovou vrstvu Země</t>
  </si>
  <si>
    <t>Příjem z audiovizuálních poplatků</t>
  </si>
  <si>
    <t>Příjem ze spotřební daně ze surového tabáku</t>
  </si>
  <si>
    <t>Příjem ze spotřební daně ze zahřívaných tabákových výrobků</t>
  </si>
  <si>
    <t>Příjem z daně ze zemního plynu a některých dalších plynů</t>
  </si>
  <si>
    <t>Příjem z daně z pevných paliv</t>
  </si>
  <si>
    <t>Příjem z daně z elektřiny</t>
  </si>
  <si>
    <t>Příjem z odvodu z elektřiny ze slunečního záření</t>
  </si>
  <si>
    <t>Příjem z daně silniční</t>
  </si>
  <si>
    <t>Příjem z časového poplatku za užívání dálnic a rychlostních silnic</t>
  </si>
  <si>
    <t>Příjem z mýtného</t>
  </si>
  <si>
    <t>Příjem z poplatku za vypouštění odpadních vod do vod povrchových</t>
  </si>
  <si>
    <t>Příjem z poplatků za ukládání odpadů na skládku</t>
  </si>
  <si>
    <t>Příjem z odvodů za odnětí půdy ze zemědělského půdního fondu podle zákona upravujícího ochranu zemědělského půdního fondu</t>
  </si>
  <si>
    <t>Příjem z poplatku za odnětí pozemku podle lesního zákona</t>
  </si>
  <si>
    <t>Příjem z poplatku za povolené vypouštění odpadních vod do vod podzemních</t>
  </si>
  <si>
    <t>Příjem ze zrušeného poplatku za komunální odpad</t>
  </si>
  <si>
    <t>Příjem z registračních a evidenčních poplatků za obaly</t>
  </si>
  <si>
    <t>Příjem z ostatních poplatků a jiných obdobných peněžitých plnění v oblasti životního prostředí a pokuta za nedodaný objem biopaliv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</si>
  <si>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</si>
  <si>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</si>
  <si>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</si>
  <si>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</si>
  <si>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</si>
  <si>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</si>
  <si>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 poplatku za zhodnocení stavebního pozemku možností jeho připojení na stavbu vodovodu nebo kanalizace</t>
  </si>
  <si>
    <t>Příjem ze zrušených místních poplatků</t>
  </si>
  <si>
    <t>Příjem za zkoušky z odborné způsobilosti od žadatelů o řidičské oprávnění</t>
  </si>
  <si>
    <t>Příjem z licencí pro kamionovou dopravu</t>
  </si>
  <si>
    <t>Příjmy z úhrad za dobývání nerostů a poplatků za geologické práce</t>
  </si>
  <si>
    <t>Příjem z poplatku za odebrané množství podzemní vody</t>
  </si>
  <si>
    <t>Příjem z poplatku za využívání zdroje přírodní minerální vody</t>
  </si>
  <si>
    <t>Příjem z odvodů z vybraných činností a služeb jinde neuvedených</t>
  </si>
  <si>
    <t>Příjem ze soudních poplatků</t>
  </si>
  <si>
    <t>Příjem z poplatku na činnost Energetického regulačního úřadu</t>
  </si>
  <si>
    <t>Příjem z poplatku placeného Státnímu úřadu pro jadernou bezpečnost za žádost o vydání povolení</t>
  </si>
  <si>
    <t>Příjem z udržovacího poplatku Státnímu úřadu pro jadernou bezpečnost</t>
  </si>
  <si>
    <t>Příjem z ostatních poplatků na činnost správních úřadů v jiných položkách neuvedených</t>
  </si>
  <si>
    <t>Příjem z daně z hazardních her s výjimkou dílčí daně z technických her za zdaňovací období do konce roku 2023</t>
  </si>
  <si>
    <t>Příjem ze zrušeného odvodu z loterií a podobných her kromě odvodu z výherních hracích přístrojů</t>
  </si>
  <si>
    <t>Příjem ze zrušeného odvodu z výherních hracích přístrojů</t>
  </si>
  <si>
    <t>Příjem ze zrušeného odvodu za státní dozor</t>
  </si>
  <si>
    <t>Příjem z dílčí daně z technických her za zdaňovací období do konce roku 2023</t>
  </si>
  <si>
    <t>Příjem z daně z hazardních her s výjimkou technických her neprovozovaných prostřednictvím internetu</t>
  </si>
  <si>
    <t>Příjem z daně z technických her neprovozovaných prostřednictvím internetu</t>
  </si>
  <si>
    <t>Příjem z daně z internetových hazardních her</t>
  </si>
  <si>
    <t>Příjem z daně z hazardních her provozovaných bez povolení nebo ohlášení</t>
  </si>
  <si>
    <t>Příjem ze cla vyměřeného do dne 30. dubna 2004</t>
  </si>
  <si>
    <t>Příjem ze zrušené dovozní přirážky, dovozní daně a jiných zrušených daní z mezinárodního obchodu a transakcí</t>
  </si>
  <si>
    <t>Příjem z daně z nemovitých věcí</t>
  </si>
  <si>
    <t>Příjem ze zrušené daně dědické</t>
  </si>
  <si>
    <t>Příjem ze zrušené daně darovací</t>
  </si>
  <si>
    <t>Příjem ze zrušené daně z nabytí nemovitých věcí a zrušené daně z převodu nemovitostí</t>
  </si>
  <si>
    <t>Příjem z pojistného na důchodové pojištění od zaměstnavatelů</t>
  </si>
  <si>
    <t>Příjem z pojistného na důchodové pojištění od zaměstnanců</t>
  </si>
  <si>
    <t>Příjem z pojistného na důchodové pojištění od osob samostatně výdělečně činných</t>
  </si>
  <si>
    <t>Příjem z pojistného na nemocenské pojištění od zaměstnavatelů</t>
  </si>
  <si>
    <t>Příjem z pojistného na nemocenské pojištění od zaměstnanců</t>
  </si>
  <si>
    <t>Příjem z příspěvků na státní politiku zaměstnanosti od zaměstnavatelů</t>
  </si>
  <si>
    <t>Příjem z příspěvků na státní politiku zaměstnanosti od osob samostatně výdělečně činných</t>
  </si>
  <si>
    <t>Příjem z přirážek k pojistnému</t>
  </si>
  <si>
    <t>Příjem z příslušenství pojistného</t>
  </si>
  <si>
    <t>Nevyjasněné, neidentifikované a nezařazené příjmy z pojistného na sociální zabezpečení nebo z příspěvku na státní politiku zaměstnanosti</t>
  </si>
  <si>
    <t>Nerozúčtované, neidentifikované a do jiných položek nezařaditelné daňové příjmy</t>
  </si>
  <si>
    <t>Příjem z prodeje kolkových známek</t>
  </si>
  <si>
    <t>Příjem z odvodů nahrazujících zaměstnávání občanů se změněnou pracovní schopností</t>
  </si>
  <si>
    <t>Příjem z příslušenství daní a poplatků</t>
  </si>
  <si>
    <t>Příjem ze zrušené dávky z cukru</t>
  </si>
  <si>
    <t>Příjem z poskytování služeb, výrobků, prací, výkonů a práv</t>
  </si>
  <si>
    <t>Příjem z prodeje zboží (již nakoupeného za účelem prodeje)</t>
  </si>
  <si>
    <t>Příjem ze školného</t>
  </si>
  <si>
    <t>Příjem z prodeje práv k využívání rádiových kmitočtů</t>
  </si>
  <si>
    <t>Příjem z odvodů zbývajícího zisku České národní banky</t>
  </si>
  <si>
    <t>Příjem z ostatních odvodů příspěvkových organizací</t>
  </si>
  <si>
    <t>Příjem z odvodů školských právnických osob zřízených státem, kraji a obcemi</t>
  </si>
  <si>
    <t>Příjem z převodů z fondů státních podniků do státního rozpočtu</t>
  </si>
  <si>
    <t>Příjem z výnosů z likvidace zbytkových podniků</t>
  </si>
  <si>
    <t>Příjem z pronájmu nebo pachtu ostatních nemovitých věcí a jejich částí</t>
  </si>
  <si>
    <t>Neúrokové příjmy z finančních derivátů kromě příjmů z derivátů k vlastním dluhopisům</t>
  </si>
  <si>
    <t>Příjem z podílů na zisku a dividend</t>
  </si>
  <si>
    <t>Kursové rozdíly v příjmech</t>
  </si>
  <si>
    <t>Příjem z úroků ze státních dluhopisů</t>
  </si>
  <si>
    <t>Příjem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</si>
  <si>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</si>
  <si>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</si>
  <si>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příjmů z derivátů k vlastním dluhopisům</t>
  </si>
  <si>
    <t>Ostatní příjmy z výnosů finančního majetku</t>
  </si>
  <si>
    <t>Příjem sankčních plateb přijatých od státu, obcí a krajů</t>
  </si>
  <si>
    <t>Ostatní příjmy z finančního vypořádání od jiných rozpočtů</t>
  </si>
  <si>
    <t>Příjem z finančního vypořádání mezi kraji, obcemi a dobrovolnými svazky obcí</t>
  </si>
  <si>
    <t>Příjem z vratek nevyužitých prostředků z Národního fondu</t>
  </si>
  <si>
    <t>Příjem z úhrad prostředků vynaložených podle zákona o ochraně zaměstnanců při platební neschopnosti zaměstnavatele a získaných od zaměstnavatelů</t>
  </si>
  <si>
    <t>Příjem z finančního vypořádání mezi obcemi a dobrovolnými svazky obcí</t>
  </si>
  <si>
    <t>Příjem z finančního vypořádání mezi regionální radou a kraji, obcemi a dobrovolnými svazky obcí</t>
  </si>
  <si>
    <t>Příjem z prodeje krátkodobého a drobného dlouhodobého neinvestičního majetku</t>
  </si>
  <si>
    <t>Přijaté peněžité neinvestiční dary</t>
  </si>
  <si>
    <t>Vratky nepoužitých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</si>
  <si>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</si>
  <si>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</si>
  <si>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Příjem plateb k úhradě správy vodních toků a správy povodí</t>
  </si>
  <si>
    <t>Příjem z dobíhajících úhrad z dobývacího prostoru a z vydobytých nerostů</t>
  </si>
  <si>
    <t>Příjem z poplatků za udržování patentu v platnosti</t>
  </si>
  <si>
    <t>Příjem z poplatků za udržování evropského patentu v platnosti</t>
  </si>
  <si>
    <t>Příjem z poplatků za udržování dodatkového ochranného osvědčení pro léčiva</t>
  </si>
  <si>
    <t>Příjem z pojistného na nemocenské pojištění od osob samostatně výdělečně činných</t>
  </si>
  <si>
    <t>Příjem z dobrovolného pojistného na důchodové pojištění</t>
  </si>
  <si>
    <t xml:space="preserve">Dočasné zatřídění příjmů </t>
  </si>
  <si>
    <t>Splátky půjčených prostředků od podnikatelů - fyzických osob</t>
  </si>
  <si>
    <t>Splátky půjčených prostředků od nefinančních podnikatelů - právnických osob</t>
  </si>
  <si>
    <t>Splátky půjčených prostředků od finančních podnikatelů - právnických osob</t>
  </si>
  <si>
    <t>Splátky půjčených prostředků od podniků ve vlastnictví státu</t>
  </si>
  <si>
    <t>Splátky půjčených prostředků od obecně prospěšných společností a obdobných osob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</si>
  <si>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</si>
  <si>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</si>
  <si>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</si>
  <si>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</si>
  <si>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</si>
  <si>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</si>
  <si>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</si>
  <si>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</si>
  <si>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</si>
  <si>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</si>
  <si>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osob</t>
  </si>
  <si>
    <t>Splátky půjčených prostředků od fyzických osob</t>
  </si>
  <si>
    <t>Příjmy od dlužníků za realizace záruk</t>
  </si>
  <si>
    <t>Splátky od dlužníků za zaplacení dodávek včetně splátek vládních úvěrů</t>
  </si>
  <si>
    <t>Podíl na clu vyměřeném ode dne 1. května 2004</t>
  </si>
  <si>
    <t>Podíl na dávkách z cukru vybraných Státním zemědělským intervenčním fondem</t>
  </si>
  <si>
    <t>Podíl na dani z přidané hodnoty ze služeb</t>
  </si>
  <si>
    <t>Příjem z prodeje ostatních nemovitých věcí a jejich částí</t>
  </si>
  <si>
    <t>Příjem z prodeje ostatního hmotného dlouhodobého majetku</t>
  </si>
  <si>
    <t>Příjem z prodeje nehmotného dlouhodobého majetku</t>
  </si>
  <si>
    <t>Ostatní příjmy z prodeje dlouhodobého majetku</t>
  </si>
  <si>
    <t>Přijaté dary na pořízení dlouhodobého majetku</t>
  </si>
  <si>
    <t>Přijaté příspěvky od osob na pořízení dlouhodobého majetku</t>
  </si>
  <si>
    <t>Příjem z prodeje akcií</t>
  </si>
  <si>
    <t>Příjem z prodeje majetkových podílů</t>
  </si>
  <si>
    <t>Příjem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</si>
  <si>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</si>
  <si>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</si>
  <si>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</si>
  <si>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</si>
  <si>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</si>
  <si>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nebo veřejného zdravotního pojištění</t>
  </si>
  <si>
    <t>Ostatní neinvestiční přijaté transfery ze státního rozpočtu</t>
  </si>
  <si>
    <t>Ostatní neinvestiční přijaté transfery od rozpočtů ústřední úrovně</t>
  </si>
  <si>
    <t>Ostatní neinvestiční přijaté transfery od rozpočtů územní úrovně</t>
  </si>
  <si>
    <t>Převody z vlastních fondů podnikatelské činnosti</t>
  </si>
  <si>
    <t>Převody z ostatních vlastních fondů</t>
  </si>
  <si>
    <t>Převody z vlastních rezervních fondů jiných než organizačních složek státu</t>
  </si>
  <si>
    <t>Převody z rozpočtových účtů</t>
  </si>
  <si>
    <t>Převody z rezervních fondů organizačních složek státu</t>
  </si>
  <si>
    <t>Převody z fondu kulturních a sociálních potřeb organizačních složek státu</t>
  </si>
  <si>
    <t>Neinvestiční převody mezi statutárními městy včetně hl. m. Prahy a jejich městskými obvody nebo částmi</t>
  </si>
  <si>
    <t>Převody z vlastní pokladny</t>
  </si>
  <si>
    <t>Ostatní převody z vlastních fondů</t>
  </si>
  <si>
    <t>Převody z vlastních fondů přes rok</t>
  </si>
  <si>
    <t>Neinvestiční přijaté transfery od mezinárodních organizací a některých zahraničních orgánů a právnických osob</t>
  </si>
  <si>
    <t>Neinvestiční transfery přijaté od Evropské unie</t>
  </si>
  <si>
    <t>Neinvestiční transfery z finančních mechanismů</t>
  </si>
  <si>
    <t>Neinvestiční transfery od Organizace severoatlantické smlouvy</t>
  </si>
  <si>
    <t>Ostatní neinvestiční transfery přijaté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</si>
  <si>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</si>
  <si>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</si>
  <si>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</si>
  <si>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</si>
  <si>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</si>
  <si>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Ostatní investiční přijaté transfery od rozpočtů ústřední úrovně</t>
  </si>
  <si>
    <t>Investiční přijaté transfery od krajů</t>
  </si>
  <si>
    <t>Ostatní investiční přijaté transfery od rozpočtů územní úrovně</t>
  </si>
  <si>
    <t>Investiční přijaté transfery od mezinárodních nebo zahraničních institucí</t>
  </si>
  <si>
    <t>Investiční transfery přijaté od Evropské unie</t>
  </si>
  <si>
    <t>Investiční transfery z finančních mechanismů</t>
  </si>
  <si>
    <t>Investiční transfery od Organizace severoatlantické smlouvy</t>
  </si>
  <si>
    <t>Investiční přijaté transfery ze státních finančních aktiv</t>
  </si>
  <si>
    <t>Investiční převody mezi statutárními městy včetně hl. m. Prahy a jejich městskými obvody nebo částmi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</si>
  <si>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</si>
  <si>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</si>
  <si>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</si>
  <si>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</si>
  <si>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</si>
  <si>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</si>
  <si>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</si>
  <si>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</si>
  <si>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</si>
  <si>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Odbytné vyplácené státním zaměstnancům ve správních úřadech</t>
  </si>
  <si>
    <t>Peněžní náležitosti vojáků v záloze ve službě</t>
  </si>
  <si>
    <t>Kázeňské odměny poskytnuté formou peněžitých darů příslušníkům bezpečnostních sborů a vojákům z povolání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</si>
  <si>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</si>
  <si>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</si>
  <si>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</si>
  <si>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Pojistné na zákonné pojištění odpovědnosti zaměstnavatele za škodu při pracovním úrazu nebo nemoci z povolání</t>
  </si>
  <si>
    <t>Ostatní povinné pojistné placené zaměstnavatelem</t>
  </si>
  <si>
    <t>Odměny za užití počítačových programů</t>
  </si>
  <si>
    <t>Platové a 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</si>
  <si>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</si>
  <si>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</si>
  <si>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</si>
  <si>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</si>
  <si>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</si>
  <si>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</si>
  <si>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 s výjimkou ochranných pomůcek</t>
  </si>
  <si>
    <t>Učebnice a školní potřeby</t>
  </si>
  <si>
    <t>Knihy a obdobné listinné informační prostředky</t>
  </si>
  <si>
    <t>Drobný dlouhodobý hmotný majetek</t>
  </si>
  <si>
    <t>Nákup zboží za účelem dalšího prodeje</t>
  </si>
  <si>
    <t>Nákup materiálu jinde nezařazený</t>
  </si>
  <si>
    <t>Úroky vlastní</t>
  </si>
  <si>
    <t>Kursové rozdíly ve výdajích</t>
  </si>
  <si>
    <t>Úroky vzniklé převzetím cizích závazků</t>
  </si>
  <si>
    <t>Úplaty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</si>
  <si>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</si>
  <si>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</si>
  <si>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výdajů na deriváty k vlastním dluhopisům</t>
  </si>
  <si>
    <t>Neúrokové výdaje na finanční deriváty kromě výdajů na deriváty k vlastním dluhopisům</t>
  </si>
  <si>
    <t>Ostatní úroky a ostatní finanční výdaje</t>
  </si>
  <si>
    <t>Studená voda včetně stočného a úplaty za odvod dešťových vod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</si>
  <si>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</si>
  <si>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</si>
  <si>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</si>
  <si>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</si>
  <si>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</si>
  <si>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</si>
  <si>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</si>
  <si>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</si>
  <si>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</si>
  <si>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</si>
  <si>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Zemědělské pachtovné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</si>
  <si>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</si>
  <si>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</si>
  <si>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</si>
  <si>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</si>
  <si>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</si>
  <si>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Podlimitní programové vybavení </t>
  </si>
  <si>
    <t>Cestovné</t>
  </si>
  <si>
    <t>Pohoštění</t>
  </si>
  <si>
    <t>Účastnické úplaty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</si>
  <si>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</si>
  <si>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</si>
  <si>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</si>
  <si>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</si>
  <si>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</si>
  <si>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</si>
  <si>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</si>
  <si>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</si>
  <si>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Vratky jistot</t>
  </si>
  <si>
    <t>Zaplacené sankce a odstupné</t>
  </si>
  <si>
    <t>Poskytnuté náhrady</t>
  </si>
  <si>
    <t>Výdaje na 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</si>
  <si>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</si>
  <si>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</si>
  <si>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</si>
  <si>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</si>
  <si>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</si>
  <si>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transfery finančním institucím</t>
  </si>
  <si>
    <t>Neinvestiční transfery nefinančním podnikatelům - fyzickým osobám</t>
  </si>
  <si>
    <t>Neinvestiční transfery nefinančním podnikatelům - právnickým osobám</t>
  </si>
  <si>
    <t>Neinvestiční transfery finančním a podobným institucím ve vlastnictví státu</t>
  </si>
  <si>
    <t>Neinvestiční transfery vybraným podnikatelům ve vlastnictví státu</t>
  </si>
  <si>
    <t>Neinvestiční transfery obecním a krajským nemocnicím - obchodním společnostem</t>
  </si>
  <si>
    <t>Ostatní neinvestiční transfery podnikatelům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</si>
  <si>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</si>
  <si>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</si>
  <si>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</si>
  <si>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</si>
  <si>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</si>
  <si>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osobám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</si>
  <si>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</si>
  <si>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</si>
  <si>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</si>
  <si>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</si>
  <si>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</si>
  <si>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</si>
  <si>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</si>
  <si>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</si>
  <si>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</si>
  <si>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</si>
  <si>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</si>
  <si>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</si>
  <si>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</si>
  <si>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 xml:space="preserve">Ostatní neinvestiční transfery rozpočtům územní úrovně </t>
  </si>
  <si>
    <t>Neinvestiční příspěvky zřízeným příspěvkovým organizacím</t>
  </si>
  <si>
    <t>Neinvestiční transfery veřejným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</si>
  <si>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</si>
  <si>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</si>
  <si>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</si>
  <si>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</si>
  <si>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podnikatelské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</si>
  <si>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</si>
  <si>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</si>
  <si>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</si>
  <si>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</si>
  <si>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včetně hl. m. Prahy a jejich městskými obvody nebo částmi - výdaje</t>
  </si>
  <si>
    <t>Převody do vlastních fondů přes rok</t>
  </si>
  <si>
    <t>Nákup kolků</t>
  </si>
  <si>
    <t>Platby daní státnímu rozpočtu</t>
  </si>
  <si>
    <t>Úhrady sankcí jiným rozpočtům</t>
  </si>
  <si>
    <t>Vratky transferů poskytnutých z veřejných rozpočtů</t>
  </si>
  <si>
    <t>Platby daní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</si>
  <si>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</si>
  <si>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</si>
  <si>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</si>
  <si>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</si>
  <si>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Plnění z úrazového pojištění</t>
  </si>
  <si>
    <t>Náhrady mezd podle zákona o ochraně zaměstnanců při platební neschopnosti zaměstnavatele</t>
  </si>
  <si>
    <t>Náhrady mezd a příspěvky v době nemoci nebo karantény</t>
  </si>
  <si>
    <t xml:space="preserve">Příspěvek na náklady pohřbu dárce orgánu a náhrada poskytovaná žijícímu dárci </t>
  </si>
  <si>
    <t>Stipendia žákům, studentům a doktorandům</t>
  </si>
  <si>
    <t>Dary fyzickým osobám</t>
  </si>
  <si>
    <t>Účelové neinvestiční transfery fyzickým osobám</t>
  </si>
  <si>
    <t>Neinvestiční transfery fyzickým osobám nemající povahu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</si>
  <si>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</si>
  <si>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</si>
  <si>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</si>
  <si>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</si>
  <si>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fyzickým osobám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</si>
  <si>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</si>
  <si>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</si>
  <si>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</si>
  <si>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</si>
  <si>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</si>
  <si>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</si>
  <si>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</si>
  <si>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</si>
  <si>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</si>
  <si>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</si>
  <si>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</si>
  <si>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</si>
  <si>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</si>
  <si>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podnikatelům - fyzickým osobám</t>
  </si>
  <si>
    <t>Neinvestiční půjčené prostředky nefinančním podnikatelům - právnickým osobám</t>
  </si>
  <si>
    <t>Neinvestiční půjčené prostředky finančním a podobným institucím ve vlastnictví státu</t>
  </si>
  <si>
    <t>Neinvestiční půjčené prostředky vybraným podnikatelům ve vlastnictví státu</t>
  </si>
  <si>
    <t>Ostatní neinvestiční půjčené prostředky podnikatelům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</si>
  <si>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</si>
  <si>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</si>
  <si>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</si>
  <si>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</si>
  <si>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osobám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</si>
  <si>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</si>
  <si>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</si>
  <si>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</si>
  <si>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</si>
  <si>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</si>
  <si>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</si>
  <si>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</si>
  <si>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</si>
  <si>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</si>
  <si>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veřejným vysokým školám</t>
  </si>
  <si>
    <t>Neinvestiční půjčené prostředky příspěvkovým organizacím zřízených jinými zřizovateli</t>
  </si>
  <si>
    <t>Neinvestiční půjčené prostředky fyzickým osobám</t>
  </si>
  <si>
    <t>Neinvestiční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</si>
  <si>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</si>
  <si>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</si>
  <si>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</si>
  <si>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Výdaje na náhrady škod způsobených nezákonným rozhodnutím nebo nesprávným úředním postupem při výkonu veřejné moci</t>
  </si>
  <si>
    <t>Nespecifikované rezervy</t>
  </si>
  <si>
    <t>Ostatní výdaje z finančního vypořádání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</si>
  <si>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</si>
  <si>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</si>
  <si>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</si>
  <si>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</si>
  <si>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</si>
  <si>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</si>
  <si>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</si>
  <si>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 dlouhodobého nehmotného majetku</t>
  </si>
  <si>
    <t>Stavby</t>
  </si>
  <si>
    <t>Stroje, přístroje a zařízení</t>
  </si>
  <si>
    <t>Dopravní prostředky</t>
  </si>
  <si>
    <t>Pěstitelské celky trvalých porostů</t>
  </si>
  <si>
    <t>Informační a komunikační technologie</t>
  </si>
  <si>
    <t>Kulturní předměty</t>
  </si>
  <si>
    <t>Nákup ostatního dlouhodobého hmotného majetku</t>
  </si>
  <si>
    <t>Pozemky</t>
  </si>
  <si>
    <t>Právo stavby</t>
  </si>
  <si>
    <t>Nadlimitní věcná břemena</t>
  </si>
  <si>
    <t>Nákup akcií</t>
  </si>
  <si>
    <t>Nákup majetkových podílů</t>
  </si>
  <si>
    <t>Nákup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</si>
  <si>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</si>
  <si>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</si>
  <si>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</si>
  <si>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</si>
  <si>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podnikatelům - fyzickým osobám</t>
  </si>
  <si>
    <t>Investiční transfery nefinančním podnikatelům - právnickým osobám</t>
  </si>
  <si>
    <t>Investiční transfery finančním a podobným institucím ve vlastnictví státu</t>
  </si>
  <si>
    <t>Investiční transfery vybraným podnikatelům ve vlastnictví státu</t>
  </si>
  <si>
    <t>Investiční transfery obecním a krajským nemocnicím - obchodním společnostem</t>
  </si>
  <si>
    <t>Ostatní investiční transfery podnikatelům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</si>
  <si>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</si>
  <si>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</si>
  <si>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</si>
  <si>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</si>
  <si>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transfery neziskovým a podobným osobám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</si>
  <si>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</si>
  <si>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</si>
  <si>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</si>
  <si>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</si>
  <si>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</si>
  <si>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</si>
  <si>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</si>
  <si>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</si>
  <si>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</si>
  <si>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</si>
  <si>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Ostatní investiční transfery rozpočtům územní úrovně</t>
  </si>
  <si>
    <t>Investiční transfery zřízeným příspěvkovým organizacím</t>
  </si>
  <si>
    <t>Investiční transfery veřejným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</si>
  <si>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</si>
  <si>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</si>
  <si>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</si>
  <si>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příspěvkovým organizacím zřízeným jinými zřizovateli</t>
  </si>
  <si>
    <t>Investiční převody do rezervního fondu organizačních složek státu</t>
  </si>
  <si>
    <t>Převody investičních prostředků zpět do fondu kulturních a sociálních potřeb</t>
  </si>
  <si>
    <t>Investiční převody mezi statutárními městy včetně hl. m. Prahy a jejich městskými obvody nebo částmi – výdaje</t>
  </si>
  <si>
    <t>Účelové investiční transfery nepodnikajícím fyzickým osobám</t>
  </si>
  <si>
    <t>Ostatní investiční transfery fyzickým osobám</t>
  </si>
  <si>
    <t>Investiční transfery do zahraničí</t>
  </si>
  <si>
    <t>Investiční půjčené prostředky finančním institucím</t>
  </si>
  <si>
    <t>Investiční půjčené prostředky nefinančním podnikatelům - fyzickým osobám</t>
  </si>
  <si>
    <t>Investiční půjčené prostředky nefinančním podnikatelům - právnickým osobám</t>
  </si>
  <si>
    <t>Investiční půjčené prostředky finančním a podobným institucím ve vlastnictví státu</t>
  </si>
  <si>
    <t>Investiční půjčené prostředky vybraným podnikatelům ve vlastnictví státu</t>
  </si>
  <si>
    <t>Ostatní investiční půjčené prostředky podnikatelům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</si>
  <si>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</si>
  <si>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</si>
  <si>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</si>
  <si>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</si>
  <si>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osobám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</si>
  <si>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</si>
  <si>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</si>
  <si>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</si>
  <si>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</si>
  <si>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rozpočtům</t>
  </si>
  <si>
    <t>Investiční půjčené prostředky obcím</t>
  </si>
  <si>
    <t>Investiční půjčené prostředky krajům</t>
  </si>
  <si>
    <t>Ostatní investiční půjčené prostředky rozpočtům místní úrovně</t>
  </si>
  <si>
    <t>Investiční půjčené prostředky zřízeným příspěvkovým organizacím</t>
  </si>
  <si>
    <t>Investiční půjčené prostředky veřejným vysokým školám</t>
  </si>
  <si>
    <t>Investiční půjčené prostředky ostatním příspěvkovým organizacím</t>
  </si>
  <si>
    <t>Investiční půjčené prostředky fyzickým osobám</t>
  </si>
  <si>
    <t>Investiční půjčené prostředky do zahraničí</t>
  </si>
  <si>
    <t>Investiční převody Národnímu fondu</t>
  </si>
  <si>
    <t>Rezervy investičních výdajů</t>
  </si>
  <si>
    <t>Ostatní investiční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</si>
  <si>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</si>
  <si>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</si>
  <si>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</si>
  <si>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</si>
  <si>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Operace státních finančních aktiv</t>
  </si>
  <si>
    <t>Změny stavu bankovních účtů krátkodobých prostředků státních finančních aktiv, které tvoří kapitolu Operace státních finančních aktiv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</si>
  <si>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</si>
  <si>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</si>
  <si>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</si>
  <si>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</si>
  <si>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</si>
  <si>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</si>
  <si>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</si>
  <si>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</si>
  <si>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</si>
  <si>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</si>
  <si>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</si>
  <si>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</si>
  <si>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</si>
  <si>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Operace státních finančních aktiv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</si>
  <si>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</si>
  <si>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</si>
  <si>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</si>
  <si>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</si>
  <si>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</si>
  <si>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rozpočtové jednotky nemající charakter příjmů a výdajů vládního sektoru</t>
  </si>
  <si>
    <t>Nerealizované kursové rozdíly pohybů na devizových účtech</t>
  </si>
  <si>
    <t>Nepřevedené částky vyrovnávající schodek a saldo státní pokladny</t>
  </si>
  <si>
    <t>5904 - Převody domněle neoprávněně použitých dotací zpět poskytovateli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</si>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</sst>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trike/>
      <sz val="10"/>
      <name val="Tahoma"/>
      <family val="2"/>
      <charset val="238"/>
    </font>
    <font>
      <b/>
      <strike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2" fillId="0" borderId="13" xfId="0" applyFont="1" applyBorder="1"/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49" fontId="1" fillId="0" borderId="2" xfId="0" applyNumberFormat="1" applyFont="1" applyBorder="1"/>
    <xf numFmtId="49" fontId="1" fillId="0" borderId="10" xfId="0" applyNumberFormat="1" applyFont="1" applyBorder="1"/>
    <xf numFmtId="3" fontId="1" fillId="0" borderId="10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7" xfId="0" applyFont="1" applyBorder="1"/>
    <xf numFmtId="49" fontId="2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3" applyFont="1" applyAlignment="1">
      <alignment vertical="center" wrapText="1"/>
    </xf>
    <xf numFmtId="49" fontId="4" fillId="0" borderId="0" xfId="2" applyNumberFormat="1" applyFont="1" applyAlignment="1">
      <alignment horizontal="center" vertical="center"/>
    </xf>
    <xf numFmtId="49" fontId="5" fillId="0" borderId="0" xfId="3" applyNumberFormat="1" applyFont="1" applyAlignment="1">
      <alignment vertical="center" wrapText="1"/>
    </xf>
    <xf numFmtId="0" fontId="5" fillId="0" borderId="0" xfId="3" applyFont="1" applyAlignment="1">
      <alignment horizontal="left" vertical="center" wrapText="1"/>
    </xf>
    <xf numFmtId="0" fontId="4" fillId="0" borderId="0" xfId="2" quotePrefix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7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5" fillId="4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4" fillId="4" borderId="0" xfId="2" applyFont="1" applyFill="1" applyAlignment="1">
      <alignment horizontal="center" vertical="center"/>
    </xf>
    <xf numFmtId="0" fontId="5" fillId="4" borderId="0" xfId="2" applyFont="1" applyFill="1" applyAlignment="1">
      <alignment horizontal="left" vertical="center" wrapText="1"/>
    </xf>
    <xf numFmtId="0" fontId="8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left" vertical="center" wrapText="1"/>
    </xf>
    <xf numFmtId="0" fontId="9" fillId="0" borderId="0" xfId="3" applyFont="1" applyAlignment="1">
      <alignment vertical="center" wrapText="1"/>
    </xf>
    <xf numFmtId="0" fontId="5" fillId="4" borderId="0" xfId="3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horizontal="left" vertical="center" wrapText="1"/>
    </xf>
    <xf numFmtId="0" fontId="8" fillId="3" borderId="0" xfId="4" applyFont="1" applyFill="1" applyAlignment="1">
      <alignment horizontal="center" vertical="center"/>
    </xf>
    <xf numFmtId="0" fontId="7" fillId="3" borderId="0" xfId="4" applyFont="1" applyFill="1" applyAlignment="1">
      <alignment horizontal="left" vertical="center" wrapText="1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49" fontId="1" fillId="0" borderId="14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vertical="top"/>
    </xf>
    <xf numFmtId="164" fontId="1" fillId="0" borderId="17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0" fontId="2" fillId="0" borderId="0" xfId="0" applyFont="1" applyFill="1"/>
    <xf numFmtId="0" fontId="5" fillId="0" borderId="1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0" fontId="1" fillId="0" borderId="0" xfId="0" applyFont="1"/>
  </cellXfs>
  <cellStyles count="5">
    <cellStyle name="Normální" xfId="0" builtinId="0"/>
    <cellStyle name="Normální 2" xfId="1" xr:uid="{841FA88C-34D7-418A-BFAB-69409EB2C16C}"/>
    <cellStyle name="normální_List1" xfId="4" xr:uid="{17769E09-ED9B-483E-AC23-AD7D77D303F2}"/>
    <cellStyle name="normální_Metodika k RS od 1.5.2005" xfId="2" xr:uid="{0F61BEA1-876C-4B43-A0D9-78D621558074}"/>
    <cellStyle name="normální_Nová metodika RS platná od 2007" xfId="3" xr:uid="{B610DBB0-BA4E-456F-9C72-DE364E16F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3840D-6D2C-471F-BC1B-8F081C265F63}">
  <sheetPr>
    <pageSetUpPr fitToPage="1"/>
  </sheetPr>
  <dimension ref="A1:D539"/>
  <sheetViews>
    <sheetView showGridLines="0" topLeftCell="A486" zoomScaleNormal="100" zoomScaleSheetLayoutView="100" workbookViewId="0">
      <selection activeCell="P30" sqref="P30"/>
    </sheetView>
  </sheetViews>
  <sheetFormatPr defaultColWidth="9.140625" defaultRowHeight="15" customHeight="1" x14ac:dyDescent="0.25"/>
  <cols>
    <col min="1" max="1" width="5.85546875" style="48" customWidth="1"/>
    <col min="2" max="2" width="115.7109375" style="48" customWidth="1"/>
    <col min="3" max="3" width="11.140625" style="48" customWidth="1"/>
    <col min="4" max="16384" width="9.140625" style="48"/>
  </cols>
  <sheetData>
    <row r="1" spans="1:4" ht="18" customHeight="1" x14ac:dyDescent="0.25">
      <c r="A1" s="72" t="s">
        <v>200</v>
      </c>
      <c r="B1" s="73"/>
      <c r="C1" s="47" t="s">
        <v>201</v>
      </c>
      <c r="D1" s="47"/>
    </row>
    <row r="2" spans="1:4" ht="9" customHeight="1" x14ac:dyDescent="0.25">
      <c r="A2" s="45"/>
      <c r="B2" s="46"/>
    </row>
    <row r="3" spans="1:4" ht="15" customHeight="1" x14ac:dyDescent="0.25">
      <c r="A3" s="72" t="s">
        <v>202</v>
      </c>
      <c r="B3" s="73"/>
    </row>
    <row r="4" spans="1:4" ht="9" customHeight="1" x14ac:dyDescent="0.25">
      <c r="A4" s="45"/>
    </row>
    <row r="5" spans="1:4" ht="15" customHeight="1" x14ac:dyDescent="0.25">
      <c r="A5" s="45" t="s">
        <v>203</v>
      </c>
      <c r="B5" s="48" t="s">
        <v>204</v>
      </c>
    </row>
    <row r="6" spans="1:4" ht="15" customHeight="1" x14ac:dyDescent="0.25">
      <c r="A6" s="45" t="s">
        <v>205</v>
      </c>
      <c r="B6" s="46" t="s">
        <v>206</v>
      </c>
    </row>
    <row r="7" spans="1:4" ht="15" customHeight="1" x14ac:dyDescent="0.25">
      <c r="A7" s="45" t="s">
        <v>207</v>
      </c>
      <c r="B7" s="46" t="s">
        <v>208</v>
      </c>
    </row>
    <row r="8" spans="1:4" ht="15" customHeight="1" x14ac:dyDescent="0.25">
      <c r="A8" s="45" t="s">
        <v>209</v>
      </c>
      <c r="B8" s="46" t="s">
        <v>210</v>
      </c>
    </row>
    <row r="9" spans="1:4" ht="15" customHeight="1" x14ac:dyDescent="0.25">
      <c r="A9" s="45" t="s">
        <v>211</v>
      </c>
      <c r="B9" s="46" t="s">
        <v>212</v>
      </c>
    </row>
    <row r="10" spans="1:4" ht="15" customHeight="1" x14ac:dyDescent="0.25">
      <c r="A10" s="45" t="s">
        <v>213</v>
      </c>
      <c r="B10" s="46" t="s">
        <v>214</v>
      </c>
    </row>
    <row r="11" spans="1:4" ht="9" customHeight="1" x14ac:dyDescent="0.25"/>
    <row r="12" spans="1:4" ht="15" customHeight="1" x14ac:dyDescent="0.25">
      <c r="A12" s="72" t="s">
        <v>215</v>
      </c>
      <c r="B12" s="74"/>
    </row>
    <row r="13" spans="1:4" ht="9" customHeight="1" x14ac:dyDescent="0.25"/>
    <row r="14" spans="1:4" ht="15" customHeight="1" x14ac:dyDescent="0.25">
      <c r="A14" s="49">
        <v>1011</v>
      </c>
      <c r="B14" s="50" t="s">
        <v>216</v>
      </c>
    </row>
    <row r="15" spans="1:4" ht="15" customHeight="1" x14ac:dyDescent="0.25">
      <c r="A15" s="49">
        <v>1012</v>
      </c>
      <c r="B15" s="50" t="s">
        <v>217</v>
      </c>
    </row>
    <row r="16" spans="1:4" ht="15" customHeight="1" x14ac:dyDescent="0.25">
      <c r="A16" s="49">
        <v>1013</v>
      </c>
      <c r="B16" s="50" t="s">
        <v>218</v>
      </c>
    </row>
    <row r="17" spans="1:2" ht="15" customHeight="1" x14ac:dyDescent="0.25">
      <c r="A17" s="49">
        <v>1014</v>
      </c>
      <c r="B17" s="50" t="s">
        <v>219</v>
      </c>
    </row>
    <row r="18" spans="1:2" ht="15" customHeight="1" x14ac:dyDescent="0.25">
      <c r="A18" s="49">
        <v>1019</v>
      </c>
      <c r="B18" s="50" t="s">
        <v>220</v>
      </c>
    </row>
    <row r="19" spans="1:2" ht="15" customHeight="1" x14ac:dyDescent="0.25">
      <c r="A19" s="49">
        <v>1021</v>
      </c>
      <c r="B19" s="50" t="s">
        <v>221</v>
      </c>
    </row>
    <row r="20" spans="1:2" ht="15" customHeight="1" x14ac:dyDescent="0.25">
      <c r="A20" s="49">
        <v>1022</v>
      </c>
      <c r="B20" s="50" t="s">
        <v>222</v>
      </c>
    </row>
    <row r="21" spans="1:2" ht="15" customHeight="1" x14ac:dyDescent="0.25">
      <c r="A21" s="49">
        <v>1023</v>
      </c>
      <c r="B21" s="50" t="s">
        <v>223</v>
      </c>
    </row>
    <row r="22" spans="1:2" ht="15" customHeight="1" x14ac:dyDescent="0.25">
      <c r="A22" s="49">
        <v>1024</v>
      </c>
      <c r="B22" s="50" t="s">
        <v>224</v>
      </c>
    </row>
    <row r="23" spans="1:2" ht="15" customHeight="1" x14ac:dyDescent="0.25">
      <c r="A23" s="49">
        <v>1029</v>
      </c>
      <c r="B23" s="50" t="s">
        <v>225</v>
      </c>
    </row>
    <row r="24" spans="1:2" ht="15" customHeight="1" x14ac:dyDescent="0.25">
      <c r="A24" s="49">
        <v>1031</v>
      </c>
      <c r="B24" s="50" t="s">
        <v>226</v>
      </c>
    </row>
    <row r="25" spans="1:2" ht="15" customHeight="1" x14ac:dyDescent="0.25">
      <c r="A25" s="49">
        <v>1032</v>
      </c>
      <c r="B25" s="50" t="s">
        <v>227</v>
      </c>
    </row>
    <row r="26" spans="1:2" ht="15" customHeight="1" x14ac:dyDescent="0.25">
      <c r="A26" s="49">
        <v>1036</v>
      </c>
      <c r="B26" s="50" t="s">
        <v>81</v>
      </c>
    </row>
    <row r="27" spans="1:2" ht="15" customHeight="1" x14ac:dyDescent="0.25">
      <c r="A27" s="49">
        <v>1037</v>
      </c>
      <c r="B27" s="50" t="s">
        <v>82</v>
      </c>
    </row>
    <row r="28" spans="1:2" ht="15" customHeight="1" x14ac:dyDescent="0.25">
      <c r="A28" s="49">
        <v>1039</v>
      </c>
      <c r="B28" s="50" t="s">
        <v>83</v>
      </c>
    </row>
    <row r="29" spans="1:2" ht="15" customHeight="1" x14ac:dyDescent="0.25">
      <c r="A29" s="49">
        <v>1061</v>
      </c>
      <c r="B29" s="50" t="s">
        <v>228</v>
      </c>
    </row>
    <row r="30" spans="1:2" ht="15" customHeight="1" x14ac:dyDescent="0.25">
      <c r="A30" s="49">
        <v>1062</v>
      </c>
      <c r="B30" s="50" t="s">
        <v>229</v>
      </c>
    </row>
    <row r="31" spans="1:2" ht="15" customHeight="1" x14ac:dyDescent="0.25">
      <c r="A31" s="49">
        <v>1063</v>
      </c>
      <c r="B31" s="50" t="s">
        <v>230</v>
      </c>
    </row>
    <row r="32" spans="1:2" ht="15" customHeight="1" x14ac:dyDescent="0.25">
      <c r="A32" s="49">
        <v>1069</v>
      </c>
      <c r="B32" s="50" t="s">
        <v>231</v>
      </c>
    </row>
    <row r="33" spans="1:2" ht="15" customHeight="1" x14ac:dyDescent="0.25">
      <c r="A33" s="49">
        <v>1070</v>
      </c>
      <c r="B33" s="50" t="s">
        <v>84</v>
      </c>
    </row>
    <row r="34" spans="1:2" ht="15" customHeight="1" x14ac:dyDescent="0.25">
      <c r="A34" s="49">
        <v>1081</v>
      </c>
      <c r="B34" s="50" t="s">
        <v>232</v>
      </c>
    </row>
    <row r="35" spans="1:2" ht="15" customHeight="1" x14ac:dyDescent="0.25">
      <c r="A35" s="49">
        <v>1082</v>
      </c>
      <c r="B35" s="50" t="s">
        <v>233</v>
      </c>
    </row>
    <row r="36" spans="1:2" ht="15" customHeight="1" x14ac:dyDescent="0.25">
      <c r="A36" s="49">
        <v>1091</v>
      </c>
      <c r="B36" s="50" t="s">
        <v>234</v>
      </c>
    </row>
    <row r="37" spans="1:2" ht="15" customHeight="1" x14ac:dyDescent="0.25">
      <c r="A37" s="49">
        <v>1092</v>
      </c>
      <c r="B37" s="50" t="s">
        <v>235</v>
      </c>
    </row>
    <row r="38" spans="1:2" ht="15" customHeight="1" x14ac:dyDescent="0.25">
      <c r="A38" s="49">
        <v>1098</v>
      </c>
      <c r="B38" s="50" t="s">
        <v>236</v>
      </c>
    </row>
    <row r="39" spans="1:2" ht="15" customHeight="1" x14ac:dyDescent="0.25">
      <c r="A39" s="49">
        <v>1099</v>
      </c>
      <c r="B39" s="50" t="s">
        <v>237</v>
      </c>
    </row>
    <row r="40" spans="1:2" ht="15" customHeight="1" x14ac:dyDescent="0.25">
      <c r="A40" s="49">
        <v>2111</v>
      </c>
      <c r="B40" s="50" t="s">
        <v>238</v>
      </c>
    </row>
    <row r="41" spans="1:2" ht="15" customHeight="1" x14ac:dyDescent="0.25">
      <c r="A41" s="49">
        <v>2112</v>
      </c>
      <c r="B41" s="50" t="s">
        <v>239</v>
      </c>
    </row>
    <row r="42" spans="1:2" ht="15" customHeight="1" x14ac:dyDescent="0.25">
      <c r="A42" s="51">
        <v>2113</v>
      </c>
      <c r="B42" s="50" t="s">
        <v>240</v>
      </c>
    </row>
    <row r="43" spans="1:2" ht="15" customHeight="1" x14ac:dyDescent="0.25">
      <c r="A43" s="49">
        <v>2114</v>
      </c>
      <c r="B43" s="50" t="s">
        <v>241</v>
      </c>
    </row>
    <row r="44" spans="1:2" ht="15" customHeight="1" x14ac:dyDescent="0.25">
      <c r="A44" s="49">
        <v>2115</v>
      </c>
      <c r="B44" s="50" t="s">
        <v>86</v>
      </c>
    </row>
    <row r="45" spans="1:2" ht="15" customHeight="1" x14ac:dyDescent="0.25">
      <c r="A45" s="49">
        <v>2116</v>
      </c>
      <c r="B45" s="50" t="s">
        <v>242</v>
      </c>
    </row>
    <row r="46" spans="1:2" ht="15" customHeight="1" x14ac:dyDescent="0.25">
      <c r="A46" s="51">
        <v>2117</v>
      </c>
      <c r="B46" s="50" t="s">
        <v>243</v>
      </c>
    </row>
    <row r="47" spans="1:2" ht="15" customHeight="1" x14ac:dyDescent="0.25">
      <c r="A47" s="49">
        <v>2118</v>
      </c>
      <c r="B47" s="50" t="s">
        <v>87</v>
      </c>
    </row>
    <row r="48" spans="1:2" ht="15" customHeight="1" x14ac:dyDescent="0.25">
      <c r="A48" s="49">
        <v>2119</v>
      </c>
      <c r="B48" s="50" t="s">
        <v>244</v>
      </c>
    </row>
    <row r="49" spans="1:2" ht="15" customHeight="1" x14ac:dyDescent="0.25">
      <c r="A49" s="49">
        <v>2121</v>
      </c>
      <c r="B49" s="50" t="s">
        <v>245</v>
      </c>
    </row>
    <row r="50" spans="1:2" ht="15" customHeight="1" x14ac:dyDescent="0.25">
      <c r="A50" s="51">
        <v>2122</v>
      </c>
      <c r="B50" s="50" t="s">
        <v>246</v>
      </c>
    </row>
    <row r="51" spans="1:2" ht="15" customHeight="1" x14ac:dyDescent="0.25">
      <c r="A51" s="49">
        <v>2123</v>
      </c>
      <c r="B51" s="50" t="s">
        <v>247</v>
      </c>
    </row>
    <row r="52" spans="1:2" ht="15" customHeight="1" x14ac:dyDescent="0.25">
      <c r="A52" s="51">
        <v>2124</v>
      </c>
      <c r="B52" s="50" t="s">
        <v>248</v>
      </c>
    </row>
    <row r="53" spans="1:2" ht="15" customHeight="1" x14ac:dyDescent="0.25">
      <c r="A53" s="49">
        <v>2125</v>
      </c>
      <c r="B53" s="50" t="s">
        <v>88</v>
      </c>
    </row>
    <row r="54" spans="1:2" ht="15" customHeight="1" x14ac:dyDescent="0.25">
      <c r="A54" s="49">
        <v>2129</v>
      </c>
      <c r="B54" s="50" t="s">
        <v>249</v>
      </c>
    </row>
    <row r="55" spans="1:2" ht="15" customHeight="1" x14ac:dyDescent="0.25">
      <c r="A55" s="51">
        <v>2131</v>
      </c>
      <c r="B55" s="50" t="s">
        <v>250</v>
      </c>
    </row>
    <row r="56" spans="1:2" ht="15" customHeight="1" x14ac:dyDescent="0.25">
      <c r="A56" s="49">
        <v>2139</v>
      </c>
      <c r="B56" s="50" t="s">
        <v>251</v>
      </c>
    </row>
    <row r="57" spans="1:2" ht="15" customHeight="1" x14ac:dyDescent="0.25">
      <c r="A57" s="49">
        <v>2141</v>
      </c>
      <c r="B57" s="50" t="s">
        <v>89</v>
      </c>
    </row>
    <row r="58" spans="1:2" ht="15" customHeight="1" x14ac:dyDescent="0.25">
      <c r="A58" s="49">
        <v>2142</v>
      </c>
      <c r="B58" s="50" t="s">
        <v>252</v>
      </c>
    </row>
    <row r="59" spans="1:2" ht="15" customHeight="1" x14ac:dyDescent="0.25">
      <c r="A59" s="49">
        <v>2143</v>
      </c>
      <c r="B59" s="50" t="s">
        <v>17</v>
      </c>
    </row>
    <row r="60" spans="1:2" ht="15" customHeight="1" x14ac:dyDescent="0.25">
      <c r="A60" s="49">
        <v>2144</v>
      </c>
      <c r="B60" s="50" t="s">
        <v>253</v>
      </c>
    </row>
    <row r="61" spans="1:2" ht="15" customHeight="1" x14ac:dyDescent="0.25">
      <c r="A61" s="51">
        <v>2161</v>
      </c>
      <c r="B61" s="50" t="s">
        <v>254</v>
      </c>
    </row>
    <row r="62" spans="1:2" ht="15" customHeight="1" x14ac:dyDescent="0.25">
      <c r="A62" s="49">
        <v>2162</v>
      </c>
      <c r="B62" s="50" t="s">
        <v>255</v>
      </c>
    </row>
    <row r="63" spans="1:2" ht="15" customHeight="1" x14ac:dyDescent="0.25">
      <c r="A63" s="51">
        <v>2169</v>
      </c>
      <c r="B63" s="50" t="s">
        <v>256</v>
      </c>
    </row>
    <row r="64" spans="1:2" ht="15" customHeight="1" x14ac:dyDescent="0.25">
      <c r="A64" s="49">
        <v>2181</v>
      </c>
      <c r="B64" s="50" t="s">
        <v>257</v>
      </c>
    </row>
    <row r="65" spans="1:2" ht="15" customHeight="1" x14ac:dyDescent="0.25">
      <c r="A65" s="49">
        <v>2182</v>
      </c>
      <c r="B65" s="50" t="s">
        <v>258</v>
      </c>
    </row>
    <row r="66" spans="1:2" ht="15" customHeight="1" x14ac:dyDescent="0.25">
      <c r="A66" s="49">
        <v>2183</v>
      </c>
      <c r="B66" s="50" t="s">
        <v>259</v>
      </c>
    </row>
    <row r="67" spans="1:2" ht="15" customHeight="1" x14ac:dyDescent="0.25">
      <c r="A67" s="49">
        <v>2184</v>
      </c>
      <c r="B67" s="50" t="s">
        <v>260</v>
      </c>
    </row>
    <row r="68" spans="1:2" ht="15" customHeight="1" x14ac:dyDescent="0.25">
      <c r="A68" s="49">
        <v>2185</v>
      </c>
      <c r="B68" s="50" t="s">
        <v>261</v>
      </c>
    </row>
    <row r="69" spans="1:2" ht="15" customHeight="1" x14ac:dyDescent="0.25">
      <c r="A69" s="49">
        <v>2191</v>
      </c>
      <c r="B69" s="50" t="s">
        <v>262</v>
      </c>
    </row>
    <row r="70" spans="1:2" ht="15" customHeight="1" x14ac:dyDescent="0.25">
      <c r="A70" s="49">
        <v>2199</v>
      </c>
      <c r="B70" s="50" t="s">
        <v>263</v>
      </c>
    </row>
    <row r="71" spans="1:2" ht="15" customHeight="1" x14ac:dyDescent="0.25">
      <c r="A71" s="49">
        <v>2211</v>
      </c>
      <c r="B71" s="50" t="s">
        <v>264</v>
      </c>
    </row>
    <row r="72" spans="1:2" ht="15" customHeight="1" x14ac:dyDescent="0.25">
      <c r="A72" s="49">
        <v>2212</v>
      </c>
      <c r="B72" s="52" t="s">
        <v>19</v>
      </c>
    </row>
    <row r="73" spans="1:2" ht="15" customHeight="1" x14ac:dyDescent="0.25">
      <c r="A73" s="49">
        <v>2219</v>
      </c>
      <c r="B73" s="50" t="s">
        <v>90</v>
      </c>
    </row>
    <row r="74" spans="1:2" ht="15" customHeight="1" x14ac:dyDescent="0.25">
      <c r="A74" s="49">
        <v>2221</v>
      </c>
      <c r="B74" s="50" t="s">
        <v>265</v>
      </c>
    </row>
    <row r="75" spans="1:2" ht="15" customHeight="1" x14ac:dyDescent="0.25">
      <c r="A75" s="49">
        <v>2222</v>
      </c>
      <c r="B75" s="50" t="s">
        <v>266</v>
      </c>
    </row>
    <row r="76" spans="1:2" ht="15" customHeight="1" x14ac:dyDescent="0.25">
      <c r="A76" s="49">
        <v>2223</v>
      </c>
      <c r="B76" s="50" t="s">
        <v>91</v>
      </c>
    </row>
    <row r="77" spans="1:2" ht="15" customHeight="1" x14ac:dyDescent="0.25">
      <c r="A77" s="49">
        <v>2229</v>
      </c>
      <c r="B77" s="50" t="s">
        <v>23</v>
      </c>
    </row>
    <row r="78" spans="1:2" ht="15" customHeight="1" x14ac:dyDescent="0.25">
      <c r="A78" s="49">
        <v>2231</v>
      </c>
      <c r="B78" s="50" t="s">
        <v>267</v>
      </c>
    </row>
    <row r="79" spans="1:2" ht="15" customHeight="1" x14ac:dyDescent="0.25">
      <c r="A79" s="49">
        <v>2232</v>
      </c>
      <c r="B79" s="50" t="s">
        <v>268</v>
      </c>
    </row>
    <row r="80" spans="1:2" ht="15" customHeight="1" x14ac:dyDescent="0.25">
      <c r="A80" s="49">
        <v>2233</v>
      </c>
      <c r="B80" s="50" t="s">
        <v>269</v>
      </c>
    </row>
    <row r="81" spans="1:2" ht="15" customHeight="1" x14ac:dyDescent="0.25">
      <c r="A81" s="49">
        <v>2239</v>
      </c>
      <c r="B81" s="50" t="s">
        <v>270</v>
      </c>
    </row>
    <row r="82" spans="1:2" ht="15" customHeight="1" x14ac:dyDescent="0.25">
      <c r="A82" s="49">
        <v>2241</v>
      </c>
      <c r="B82" s="50" t="s">
        <v>92</v>
      </c>
    </row>
    <row r="83" spans="1:2" ht="15" customHeight="1" x14ac:dyDescent="0.25">
      <c r="A83" s="49">
        <v>2242</v>
      </c>
      <c r="B83" s="50" t="s">
        <v>271</v>
      </c>
    </row>
    <row r="84" spans="1:2" ht="15" customHeight="1" x14ac:dyDescent="0.25">
      <c r="A84" s="49">
        <v>2243</v>
      </c>
      <c r="B84" s="50" t="s">
        <v>272</v>
      </c>
    </row>
    <row r="85" spans="1:2" ht="15" customHeight="1" x14ac:dyDescent="0.25">
      <c r="A85" s="49">
        <v>2249</v>
      </c>
      <c r="B85" s="50" t="s">
        <v>273</v>
      </c>
    </row>
    <row r="86" spans="1:2" ht="15" customHeight="1" x14ac:dyDescent="0.25">
      <c r="A86" s="49">
        <v>2251</v>
      </c>
      <c r="B86" s="50" t="s">
        <v>24</v>
      </c>
    </row>
    <row r="87" spans="1:2" ht="15" customHeight="1" x14ac:dyDescent="0.25">
      <c r="A87" s="49">
        <v>2252</v>
      </c>
      <c r="B87" s="50" t="s">
        <v>274</v>
      </c>
    </row>
    <row r="88" spans="1:2" ht="15" customHeight="1" x14ac:dyDescent="0.25">
      <c r="A88" s="49">
        <v>2253</v>
      </c>
      <c r="B88" s="50" t="s">
        <v>275</v>
      </c>
    </row>
    <row r="89" spans="1:2" ht="15" customHeight="1" x14ac:dyDescent="0.25">
      <c r="A89" s="49">
        <v>2259</v>
      </c>
      <c r="B89" s="50" t="s">
        <v>276</v>
      </c>
    </row>
    <row r="90" spans="1:2" ht="15" customHeight="1" x14ac:dyDescent="0.25">
      <c r="A90" s="49">
        <v>2261</v>
      </c>
      <c r="B90" s="50" t="s">
        <v>277</v>
      </c>
    </row>
    <row r="91" spans="1:2" ht="15" customHeight="1" x14ac:dyDescent="0.25">
      <c r="A91" s="49">
        <v>2262</v>
      </c>
      <c r="B91" s="50" t="s">
        <v>278</v>
      </c>
    </row>
    <row r="92" spans="1:2" ht="15" customHeight="1" x14ac:dyDescent="0.25">
      <c r="A92" s="49">
        <v>2269</v>
      </c>
      <c r="B92" s="50" t="s">
        <v>279</v>
      </c>
    </row>
    <row r="93" spans="1:2" ht="15" customHeight="1" x14ac:dyDescent="0.25">
      <c r="A93" s="49">
        <v>2271</v>
      </c>
      <c r="B93" s="50" t="s">
        <v>280</v>
      </c>
    </row>
    <row r="94" spans="1:2" ht="15" customHeight="1" x14ac:dyDescent="0.25">
      <c r="A94" s="49">
        <v>2272</v>
      </c>
      <c r="B94" s="50" t="s">
        <v>281</v>
      </c>
    </row>
    <row r="95" spans="1:2" ht="15" customHeight="1" x14ac:dyDescent="0.25">
      <c r="A95" s="49">
        <v>2279</v>
      </c>
      <c r="B95" s="50" t="s">
        <v>282</v>
      </c>
    </row>
    <row r="96" spans="1:2" ht="15" customHeight="1" x14ac:dyDescent="0.25">
      <c r="A96" s="49">
        <v>2280</v>
      </c>
      <c r="B96" s="50" t="s">
        <v>283</v>
      </c>
    </row>
    <row r="97" spans="1:2" ht="15" customHeight="1" x14ac:dyDescent="0.25">
      <c r="A97" s="49">
        <v>2291</v>
      </c>
      <c r="B97" s="50" t="s">
        <v>284</v>
      </c>
    </row>
    <row r="98" spans="1:2" ht="15" customHeight="1" x14ac:dyDescent="0.25">
      <c r="A98" s="49">
        <v>2292</v>
      </c>
      <c r="B98" s="50" t="s">
        <v>25</v>
      </c>
    </row>
    <row r="99" spans="1:2" ht="15" customHeight="1" x14ac:dyDescent="0.25">
      <c r="A99" s="49">
        <v>2293</v>
      </c>
      <c r="B99" s="50" t="s">
        <v>93</v>
      </c>
    </row>
    <row r="100" spans="1:2" ht="15" customHeight="1" x14ac:dyDescent="0.25">
      <c r="A100" s="49">
        <v>2294</v>
      </c>
      <c r="B100" s="50" t="s">
        <v>27</v>
      </c>
    </row>
    <row r="101" spans="1:2" ht="15" customHeight="1" x14ac:dyDescent="0.25">
      <c r="A101" s="49">
        <v>2295</v>
      </c>
      <c r="B101" s="50" t="s">
        <v>285</v>
      </c>
    </row>
    <row r="102" spans="1:2" ht="15" customHeight="1" x14ac:dyDescent="0.25">
      <c r="A102" s="49">
        <v>2299</v>
      </c>
      <c r="B102" s="50" t="s">
        <v>28</v>
      </c>
    </row>
    <row r="103" spans="1:2" ht="15" customHeight="1" x14ac:dyDescent="0.25">
      <c r="A103" s="51">
        <v>2310</v>
      </c>
      <c r="B103" s="50" t="s">
        <v>286</v>
      </c>
    </row>
    <row r="104" spans="1:2" ht="15" customHeight="1" x14ac:dyDescent="0.25">
      <c r="A104" s="49">
        <v>2321</v>
      </c>
      <c r="B104" s="50" t="s">
        <v>287</v>
      </c>
    </row>
    <row r="105" spans="1:2" ht="15" customHeight="1" x14ac:dyDescent="0.25">
      <c r="A105" s="49">
        <v>2322</v>
      </c>
      <c r="B105" s="50" t="s">
        <v>288</v>
      </c>
    </row>
    <row r="106" spans="1:2" ht="15" customHeight="1" x14ac:dyDescent="0.25">
      <c r="A106" s="49">
        <v>2329</v>
      </c>
      <c r="B106" s="50" t="s">
        <v>289</v>
      </c>
    </row>
    <row r="107" spans="1:2" ht="15" customHeight="1" x14ac:dyDescent="0.25">
      <c r="A107" s="51">
        <v>2331</v>
      </c>
      <c r="B107" s="50" t="s">
        <v>290</v>
      </c>
    </row>
    <row r="108" spans="1:2" ht="15" customHeight="1" x14ac:dyDescent="0.25">
      <c r="A108" s="49">
        <v>2332</v>
      </c>
      <c r="B108" s="50" t="s">
        <v>291</v>
      </c>
    </row>
    <row r="109" spans="1:2" ht="15" customHeight="1" x14ac:dyDescent="0.25">
      <c r="A109" s="49">
        <v>2333</v>
      </c>
      <c r="B109" s="50" t="s">
        <v>292</v>
      </c>
    </row>
    <row r="110" spans="1:2" ht="15" customHeight="1" x14ac:dyDescent="0.25">
      <c r="A110" s="51">
        <v>2334</v>
      </c>
      <c r="B110" s="50" t="s">
        <v>293</v>
      </c>
    </row>
    <row r="111" spans="1:2" ht="15" customHeight="1" x14ac:dyDescent="0.25">
      <c r="A111" s="49">
        <v>2339</v>
      </c>
      <c r="B111" s="50" t="s">
        <v>294</v>
      </c>
    </row>
    <row r="112" spans="1:2" ht="15" customHeight="1" x14ac:dyDescent="0.25">
      <c r="A112" s="51">
        <v>2341</v>
      </c>
      <c r="B112" s="50" t="s">
        <v>187</v>
      </c>
    </row>
    <row r="113" spans="1:2" ht="15" customHeight="1" x14ac:dyDescent="0.25">
      <c r="A113" s="49">
        <v>2342</v>
      </c>
      <c r="B113" s="50" t="s">
        <v>295</v>
      </c>
    </row>
    <row r="114" spans="1:2" ht="15" customHeight="1" x14ac:dyDescent="0.25">
      <c r="A114" s="51">
        <v>2349</v>
      </c>
      <c r="B114" s="50" t="s">
        <v>296</v>
      </c>
    </row>
    <row r="115" spans="1:2" ht="15" customHeight="1" x14ac:dyDescent="0.25">
      <c r="A115" s="49">
        <v>2361</v>
      </c>
      <c r="B115" s="50" t="s">
        <v>297</v>
      </c>
    </row>
    <row r="116" spans="1:2" ht="15" customHeight="1" x14ac:dyDescent="0.25">
      <c r="A116" s="51">
        <v>2362</v>
      </c>
      <c r="B116" s="50" t="s">
        <v>298</v>
      </c>
    </row>
    <row r="117" spans="1:2" ht="15" customHeight="1" x14ac:dyDescent="0.25">
      <c r="A117" s="49">
        <v>2369</v>
      </c>
      <c r="B117" s="50" t="s">
        <v>94</v>
      </c>
    </row>
    <row r="118" spans="1:2" ht="15" customHeight="1" x14ac:dyDescent="0.25">
      <c r="A118" s="51">
        <v>2380</v>
      </c>
      <c r="B118" s="50" t="s">
        <v>299</v>
      </c>
    </row>
    <row r="119" spans="1:2" ht="15" customHeight="1" x14ac:dyDescent="0.25">
      <c r="A119" s="49">
        <v>2391</v>
      </c>
      <c r="B119" s="50" t="s">
        <v>300</v>
      </c>
    </row>
    <row r="120" spans="1:2" ht="15" customHeight="1" x14ac:dyDescent="0.25">
      <c r="A120" s="49">
        <v>2399</v>
      </c>
      <c r="B120" s="50" t="s">
        <v>95</v>
      </c>
    </row>
    <row r="121" spans="1:2" ht="15" customHeight="1" x14ac:dyDescent="0.25">
      <c r="A121" s="49">
        <v>2411</v>
      </c>
      <c r="B121" s="50" t="s">
        <v>301</v>
      </c>
    </row>
    <row r="122" spans="1:2" ht="15" customHeight="1" x14ac:dyDescent="0.25">
      <c r="A122" s="49">
        <v>2412</v>
      </c>
      <c r="B122" s="50" t="s">
        <v>302</v>
      </c>
    </row>
    <row r="123" spans="1:2" ht="15" customHeight="1" x14ac:dyDescent="0.25">
      <c r="A123" s="49">
        <v>2413</v>
      </c>
      <c r="B123" s="50" t="s">
        <v>303</v>
      </c>
    </row>
    <row r="124" spans="1:2" ht="15" customHeight="1" x14ac:dyDescent="0.25">
      <c r="A124" s="49">
        <v>2419</v>
      </c>
      <c r="B124" s="50" t="s">
        <v>304</v>
      </c>
    </row>
    <row r="125" spans="1:2" ht="15" customHeight="1" x14ac:dyDescent="0.25">
      <c r="A125" s="49">
        <v>2461</v>
      </c>
      <c r="B125" s="50" t="s">
        <v>305</v>
      </c>
    </row>
    <row r="126" spans="1:2" ht="15" customHeight="1" x14ac:dyDescent="0.25">
      <c r="A126" s="49">
        <v>2462</v>
      </c>
      <c r="B126" s="50" t="s">
        <v>306</v>
      </c>
    </row>
    <row r="127" spans="1:2" ht="15" customHeight="1" x14ac:dyDescent="0.25">
      <c r="A127" s="49">
        <v>2469</v>
      </c>
      <c r="B127" s="50" t="s">
        <v>307</v>
      </c>
    </row>
    <row r="128" spans="1:2" ht="15" customHeight="1" x14ac:dyDescent="0.25">
      <c r="A128" s="49">
        <v>2480</v>
      </c>
      <c r="B128" s="50" t="s">
        <v>308</v>
      </c>
    </row>
    <row r="129" spans="1:2" ht="15" customHeight="1" x14ac:dyDescent="0.25">
      <c r="A129" s="49">
        <v>2491</v>
      </c>
      <c r="B129" s="50" t="s">
        <v>309</v>
      </c>
    </row>
    <row r="130" spans="1:2" ht="15" customHeight="1" x14ac:dyDescent="0.25">
      <c r="A130" s="49">
        <v>2499</v>
      </c>
      <c r="B130" s="50" t="s">
        <v>304</v>
      </c>
    </row>
    <row r="131" spans="1:2" ht="15" customHeight="1" x14ac:dyDescent="0.25">
      <c r="A131" s="51">
        <v>2510</v>
      </c>
      <c r="B131" s="50" t="s">
        <v>310</v>
      </c>
    </row>
    <row r="132" spans="1:2" ht="15" customHeight="1" x14ac:dyDescent="0.25">
      <c r="A132" s="51" t="s">
        <v>311</v>
      </c>
      <c r="B132" s="50" t="s">
        <v>312</v>
      </c>
    </row>
    <row r="133" spans="1:2" ht="15" customHeight="1" x14ac:dyDescent="0.25">
      <c r="A133" s="51">
        <v>2529</v>
      </c>
      <c r="B133" s="50" t="s">
        <v>313</v>
      </c>
    </row>
    <row r="134" spans="1:2" ht="15" customHeight="1" x14ac:dyDescent="0.25">
      <c r="A134" s="49">
        <v>2531</v>
      </c>
      <c r="B134" s="50" t="s">
        <v>314</v>
      </c>
    </row>
    <row r="135" spans="1:2" ht="15" customHeight="1" x14ac:dyDescent="0.25">
      <c r="A135" s="49">
        <v>2532</v>
      </c>
      <c r="B135" s="50" t="s">
        <v>315</v>
      </c>
    </row>
    <row r="136" spans="1:2" ht="15" customHeight="1" x14ac:dyDescent="0.25">
      <c r="A136" s="51">
        <v>2539</v>
      </c>
      <c r="B136" s="50" t="s">
        <v>316</v>
      </c>
    </row>
    <row r="137" spans="1:2" ht="15" customHeight="1" x14ac:dyDescent="0.25">
      <c r="A137" s="49">
        <v>2541</v>
      </c>
      <c r="B137" s="50" t="s">
        <v>317</v>
      </c>
    </row>
    <row r="138" spans="1:2" ht="15" customHeight="1" x14ac:dyDescent="0.25">
      <c r="A138" s="49">
        <v>2542</v>
      </c>
      <c r="B138" s="50" t="s">
        <v>318</v>
      </c>
    </row>
    <row r="139" spans="1:2" ht="15" customHeight="1" x14ac:dyDescent="0.25">
      <c r="A139" s="49">
        <v>2549</v>
      </c>
      <c r="B139" s="50" t="s">
        <v>319</v>
      </c>
    </row>
    <row r="140" spans="1:2" ht="15" customHeight="1" x14ac:dyDescent="0.25">
      <c r="A140" s="49">
        <v>2561</v>
      </c>
      <c r="B140" s="50" t="s">
        <v>320</v>
      </c>
    </row>
    <row r="141" spans="1:2" ht="15" customHeight="1" x14ac:dyDescent="0.25">
      <c r="A141" s="49">
        <v>2562</v>
      </c>
      <c r="B141" s="50" t="s">
        <v>321</v>
      </c>
    </row>
    <row r="142" spans="1:2" ht="15" customHeight="1" x14ac:dyDescent="0.25">
      <c r="A142" s="51">
        <v>2563</v>
      </c>
      <c r="B142" s="50" t="s">
        <v>322</v>
      </c>
    </row>
    <row r="143" spans="1:2" ht="15" customHeight="1" x14ac:dyDescent="0.25">
      <c r="A143" s="49">
        <v>2564</v>
      </c>
      <c r="B143" s="50" t="s">
        <v>323</v>
      </c>
    </row>
    <row r="144" spans="1:2" ht="15" customHeight="1" x14ac:dyDescent="0.25">
      <c r="A144" s="49">
        <v>2565</v>
      </c>
      <c r="B144" s="50" t="s">
        <v>324</v>
      </c>
    </row>
    <row r="145" spans="1:2" ht="15" customHeight="1" x14ac:dyDescent="0.25">
      <c r="A145" s="49">
        <v>2569</v>
      </c>
      <c r="B145" s="50" t="s">
        <v>325</v>
      </c>
    </row>
    <row r="146" spans="1:2" ht="15" customHeight="1" x14ac:dyDescent="0.25">
      <c r="A146" s="49">
        <v>2580</v>
      </c>
      <c r="B146" s="50" t="s">
        <v>326</v>
      </c>
    </row>
    <row r="147" spans="1:2" ht="15" customHeight="1" x14ac:dyDescent="0.25">
      <c r="A147" s="49">
        <v>2590</v>
      </c>
      <c r="B147" s="50" t="s">
        <v>327</v>
      </c>
    </row>
    <row r="148" spans="1:2" ht="15" customHeight="1" x14ac:dyDescent="0.25">
      <c r="A148" s="49">
        <v>3111</v>
      </c>
      <c r="B148" s="50" t="s">
        <v>97</v>
      </c>
    </row>
    <row r="149" spans="1:2" ht="15" customHeight="1" x14ac:dyDescent="0.25">
      <c r="A149" s="49">
        <v>3112</v>
      </c>
      <c r="B149" s="50" t="s">
        <v>328</v>
      </c>
    </row>
    <row r="150" spans="1:2" ht="15" customHeight="1" x14ac:dyDescent="0.25">
      <c r="A150" s="51">
        <v>3113</v>
      </c>
      <c r="B150" s="50" t="s">
        <v>98</v>
      </c>
    </row>
    <row r="151" spans="1:2" ht="15" customHeight="1" x14ac:dyDescent="0.25">
      <c r="A151" s="49">
        <v>3114</v>
      </c>
      <c r="B151" s="50" t="s">
        <v>329</v>
      </c>
    </row>
    <row r="152" spans="1:2" ht="15" customHeight="1" x14ac:dyDescent="0.25">
      <c r="A152" s="49">
        <v>3115</v>
      </c>
      <c r="B152" s="50" t="s">
        <v>330</v>
      </c>
    </row>
    <row r="153" spans="1:2" ht="15" customHeight="1" x14ac:dyDescent="0.25">
      <c r="A153" s="49">
        <v>3117</v>
      </c>
      <c r="B153" s="50" t="s">
        <v>99</v>
      </c>
    </row>
    <row r="154" spans="1:2" ht="15" customHeight="1" x14ac:dyDescent="0.25">
      <c r="A154" s="49">
        <v>3118</v>
      </c>
      <c r="B154" s="50" t="s">
        <v>331</v>
      </c>
    </row>
    <row r="155" spans="1:2" ht="15" customHeight="1" x14ac:dyDescent="0.25">
      <c r="A155" s="49">
        <v>3119</v>
      </c>
      <c r="B155" s="50" t="s">
        <v>332</v>
      </c>
    </row>
    <row r="156" spans="1:2" ht="15" customHeight="1" x14ac:dyDescent="0.25">
      <c r="A156" s="49">
        <v>3121</v>
      </c>
      <c r="B156" s="50" t="s">
        <v>100</v>
      </c>
    </row>
    <row r="157" spans="1:2" ht="15" customHeight="1" x14ac:dyDescent="0.25">
      <c r="A157" s="49">
        <v>3122</v>
      </c>
      <c r="B157" s="50" t="s">
        <v>101</v>
      </c>
    </row>
    <row r="158" spans="1:2" ht="15" customHeight="1" x14ac:dyDescent="0.25">
      <c r="A158" s="49">
        <v>3123</v>
      </c>
      <c r="B158" s="50" t="s">
        <v>333</v>
      </c>
    </row>
    <row r="159" spans="1:2" ht="15" customHeight="1" x14ac:dyDescent="0.25">
      <c r="A159" s="49">
        <v>3124</v>
      </c>
      <c r="B159" s="50" t="s">
        <v>334</v>
      </c>
    </row>
    <row r="160" spans="1:2" ht="15" customHeight="1" x14ac:dyDescent="0.25">
      <c r="A160" s="49">
        <v>3125</v>
      </c>
      <c r="B160" s="50" t="s">
        <v>335</v>
      </c>
    </row>
    <row r="161" spans="1:2" ht="15" customHeight="1" x14ac:dyDescent="0.25">
      <c r="A161" s="51">
        <v>3126</v>
      </c>
      <c r="B161" s="50" t="s">
        <v>102</v>
      </c>
    </row>
    <row r="162" spans="1:2" ht="15" customHeight="1" x14ac:dyDescent="0.25">
      <c r="A162" s="49">
        <v>3127</v>
      </c>
      <c r="B162" s="50" t="s">
        <v>29</v>
      </c>
    </row>
    <row r="163" spans="1:2" ht="15" customHeight="1" x14ac:dyDescent="0.25">
      <c r="A163" s="49">
        <v>3128</v>
      </c>
      <c r="B163" s="50" t="s">
        <v>336</v>
      </c>
    </row>
    <row r="164" spans="1:2" ht="15" customHeight="1" x14ac:dyDescent="0.25">
      <c r="A164" s="51">
        <v>3129</v>
      </c>
      <c r="B164" s="50" t="s">
        <v>337</v>
      </c>
    </row>
    <row r="165" spans="1:2" ht="15" customHeight="1" x14ac:dyDescent="0.25">
      <c r="A165" s="49">
        <v>3131</v>
      </c>
      <c r="B165" s="50" t="s">
        <v>338</v>
      </c>
    </row>
    <row r="166" spans="1:2" ht="15" customHeight="1" x14ac:dyDescent="0.25">
      <c r="A166" s="51">
        <v>3132</v>
      </c>
      <c r="B166" s="50" t="s">
        <v>339</v>
      </c>
    </row>
    <row r="167" spans="1:2" ht="15" customHeight="1" x14ac:dyDescent="0.25">
      <c r="A167" s="49">
        <v>3133</v>
      </c>
      <c r="B167" s="50" t="s">
        <v>103</v>
      </c>
    </row>
    <row r="168" spans="1:2" ht="15" customHeight="1" x14ac:dyDescent="0.25">
      <c r="A168" s="49">
        <v>3139</v>
      </c>
      <c r="B168" s="50" t="s">
        <v>340</v>
      </c>
    </row>
    <row r="169" spans="1:2" ht="15" customHeight="1" x14ac:dyDescent="0.25">
      <c r="A169" s="49">
        <v>3141</v>
      </c>
      <c r="B169" s="50" t="s">
        <v>104</v>
      </c>
    </row>
    <row r="170" spans="1:2" ht="15" customHeight="1" x14ac:dyDescent="0.25">
      <c r="A170" s="51">
        <v>3143</v>
      </c>
      <c r="B170" s="50" t="s">
        <v>105</v>
      </c>
    </row>
    <row r="171" spans="1:2" ht="15" customHeight="1" x14ac:dyDescent="0.25">
      <c r="A171" s="49">
        <v>3144</v>
      </c>
      <c r="B171" s="50" t="s">
        <v>341</v>
      </c>
    </row>
    <row r="172" spans="1:2" ht="15" customHeight="1" x14ac:dyDescent="0.25">
      <c r="A172" s="51">
        <v>3145</v>
      </c>
      <c r="B172" s="50" t="s">
        <v>106</v>
      </c>
    </row>
    <row r="173" spans="1:2" ht="15" customHeight="1" x14ac:dyDescent="0.25">
      <c r="A173" s="49">
        <v>3146</v>
      </c>
      <c r="B173" s="50" t="s">
        <v>107</v>
      </c>
    </row>
    <row r="174" spans="1:2" ht="15" customHeight="1" x14ac:dyDescent="0.25">
      <c r="A174" s="49">
        <v>3147</v>
      </c>
      <c r="B174" s="50" t="s">
        <v>108</v>
      </c>
    </row>
    <row r="175" spans="1:2" ht="15" customHeight="1" x14ac:dyDescent="0.25">
      <c r="A175" s="49">
        <v>3148</v>
      </c>
      <c r="B175" s="50" t="s">
        <v>342</v>
      </c>
    </row>
    <row r="176" spans="1:2" ht="15" customHeight="1" x14ac:dyDescent="0.25">
      <c r="A176" s="49">
        <v>3149</v>
      </c>
      <c r="B176" s="50" t="s">
        <v>343</v>
      </c>
    </row>
    <row r="177" spans="1:2" ht="15" customHeight="1" x14ac:dyDescent="0.25">
      <c r="A177" s="49">
        <v>3150</v>
      </c>
      <c r="B177" s="50" t="s">
        <v>109</v>
      </c>
    </row>
    <row r="178" spans="1:2" ht="15" customHeight="1" x14ac:dyDescent="0.25">
      <c r="A178" s="51">
        <v>3211</v>
      </c>
      <c r="B178" s="50" t="s">
        <v>344</v>
      </c>
    </row>
    <row r="179" spans="1:2" ht="15" customHeight="1" x14ac:dyDescent="0.25">
      <c r="A179" s="49">
        <v>3212</v>
      </c>
      <c r="B179" s="50" t="s">
        <v>345</v>
      </c>
    </row>
    <row r="180" spans="1:2" ht="15" customHeight="1" x14ac:dyDescent="0.25">
      <c r="A180" s="51">
        <v>3213</v>
      </c>
      <c r="B180" s="50" t="s">
        <v>346</v>
      </c>
    </row>
    <row r="181" spans="1:2" ht="15" customHeight="1" x14ac:dyDescent="0.25">
      <c r="A181" s="49">
        <v>3214</v>
      </c>
      <c r="B181" s="50" t="s">
        <v>347</v>
      </c>
    </row>
    <row r="182" spans="1:2" ht="15" customHeight="1" x14ac:dyDescent="0.25">
      <c r="A182" s="51">
        <v>3221</v>
      </c>
      <c r="B182" s="50" t="s">
        <v>348</v>
      </c>
    </row>
    <row r="183" spans="1:2" ht="15" customHeight="1" x14ac:dyDescent="0.25">
      <c r="A183" s="49">
        <v>3229</v>
      </c>
      <c r="B183" s="50" t="s">
        <v>349</v>
      </c>
    </row>
    <row r="184" spans="1:2" ht="15" customHeight="1" x14ac:dyDescent="0.25">
      <c r="A184" s="49">
        <v>3231</v>
      </c>
      <c r="B184" s="50" t="s">
        <v>110</v>
      </c>
    </row>
    <row r="185" spans="1:2" ht="15" customHeight="1" x14ac:dyDescent="0.25">
      <c r="A185" s="49">
        <v>3232</v>
      </c>
      <c r="B185" s="50" t="s">
        <v>350</v>
      </c>
    </row>
    <row r="186" spans="1:2" ht="15" customHeight="1" x14ac:dyDescent="0.25">
      <c r="A186" s="49">
        <v>3233</v>
      </c>
      <c r="B186" s="50" t="s">
        <v>111</v>
      </c>
    </row>
    <row r="187" spans="1:2" ht="15" customHeight="1" x14ac:dyDescent="0.25">
      <c r="A187" s="49">
        <v>3239</v>
      </c>
      <c r="B187" s="50" t="s">
        <v>351</v>
      </c>
    </row>
    <row r="188" spans="1:2" ht="15" customHeight="1" x14ac:dyDescent="0.25">
      <c r="A188" s="51">
        <v>3261</v>
      </c>
      <c r="B188" s="50" t="s">
        <v>352</v>
      </c>
    </row>
    <row r="189" spans="1:2" ht="15" customHeight="1" x14ac:dyDescent="0.25">
      <c r="A189" s="49">
        <v>3262</v>
      </c>
      <c r="B189" s="50" t="s">
        <v>353</v>
      </c>
    </row>
    <row r="190" spans="1:2" ht="15" customHeight="1" x14ac:dyDescent="0.25">
      <c r="A190" s="51">
        <v>3269</v>
      </c>
      <c r="B190" s="50" t="s">
        <v>354</v>
      </c>
    </row>
    <row r="191" spans="1:2" ht="15" customHeight="1" x14ac:dyDescent="0.25">
      <c r="A191" s="49">
        <v>3280</v>
      </c>
      <c r="B191" s="50" t="s">
        <v>355</v>
      </c>
    </row>
    <row r="192" spans="1:2" ht="15" customHeight="1" x14ac:dyDescent="0.25">
      <c r="A192" s="51">
        <v>3291</v>
      </c>
      <c r="B192" s="50" t="s">
        <v>356</v>
      </c>
    </row>
    <row r="193" spans="1:2" ht="15" customHeight="1" x14ac:dyDescent="0.25">
      <c r="A193" s="49">
        <v>3292</v>
      </c>
      <c r="B193" s="50" t="s">
        <v>357</v>
      </c>
    </row>
    <row r="194" spans="1:2" ht="15" customHeight="1" x14ac:dyDescent="0.25">
      <c r="A194" s="51">
        <v>3293</v>
      </c>
      <c r="B194" s="50" t="s">
        <v>358</v>
      </c>
    </row>
    <row r="195" spans="1:2" ht="15" customHeight="1" x14ac:dyDescent="0.25">
      <c r="A195" s="49">
        <v>3294</v>
      </c>
      <c r="B195" s="50" t="s">
        <v>359</v>
      </c>
    </row>
    <row r="196" spans="1:2" ht="15" customHeight="1" x14ac:dyDescent="0.25">
      <c r="A196" s="49">
        <v>3299</v>
      </c>
      <c r="B196" s="50" t="s">
        <v>112</v>
      </c>
    </row>
    <row r="197" spans="1:2" ht="15" customHeight="1" x14ac:dyDescent="0.25">
      <c r="A197" s="49">
        <v>3311</v>
      </c>
      <c r="B197" s="50" t="s">
        <v>113</v>
      </c>
    </row>
    <row r="198" spans="1:2" ht="15" customHeight="1" x14ac:dyDescent="0.25">
      <c r="A198" s="49">
        <v>3312</v>
      </c>
      <c r="B198" s="50" t="s">
        <v>30</v>
      </c>
    </row>
    <row r="199" spans="1:2" ht="15" customHeight="1" x14ac:dyDescent="0.25">
      <c r="A199" s="51">
        <v>3313</v>
      </c>
      <c r="B199" s="50" t="s">
        <v>360</v>
      </c>
    </row>
    <row r="200" spans="1:2" ht="15" customHeight="1" x14ac:dyDescent="0.25">
      <c r="A200" s="49">
        <v>3314</v>
      </c>
      <c r="B200" s="50" t="s">
        <v>114</v>
      </c>
    </row>
    <row r="201" spans="1:2" ht="15" customHeight="1" x14ac:dyDescent="0.25">
      <c r="A201" s="49">
        <v>3315</v>
      </c>
      <c r="B201" s="50" t="s">
        <v>115</v>
      </c>
    </row>
    <row r="202" spans="1:2" ht="15" customHeight="1" x14ac:dyDescent="0.25">
      <c r="A202" s="49">
        <v>3316</v>
      </c>
      <c r="B202" s="50" t="s">
        <v>116</v>
      </c>
    </row>
    <row r="203" spans="1:2" ht="15" customHeight="1" x14ac:dyDescent="0.25">
      <c r="A203" s="51">
        <v>3317</v>
      </c>
      <c r="B203" s="50" t="s">
        <v>117</v>
      </c>
    </row>
    <row r="204" spans="1:2" ht="15" customHeight="1" x14ac:dyDescent="0.25">
      <c r="A204" s="49">
        <v>3319</v>
      </c>
      <c r="B204" s="50" t="s">
        <v>31</v>
      </c>
    </row>
    <row r="205" spans="1:2" ht="15" customHeight="1" x14ac:dyDescent="0.25">
      <c r="A205" s="51">
        <v>3321</v>
      </c>
      <c r="B205" s="50" t="s">
        <v>361</v>
      </c>
    </row>
    <row r="206" spans="1:2" ht="15" customHeight="1" x14ac:dyDescent="0.25">
      <c r="A206" s="49">
        <v>3322</v>
      </c>
      <c r="B206" s="50" t="s">
        <v>118</v>
      </c>
    </row>
    <row r="207" spans="1:2" ht="15" customHeight="1" x14ac:dyDescent="0.25">
      <c r="A207" s="51">
        <v>3324</v>
      </c>
      <c r="B207" s="50" t="s">
        <v>362</v>
      </c>
    </row>
    <row r="208" spans="1:2" ht="15" customHeight="1" x14ac:dyDescent="0.25">
      <c r="A208" s="49">
        <v>3325</v>
      </c>
      <c r="B208" s="50" t="s">
        <v>363</v>
      </c>
    </row>
    <row r="209" spans="1:2" ht="15" customHeight="1" x14ac:dyDescent="0.25">
      <c r="A209" s="51">
        <v>3326</v>
      </c>
      <c r="B209" s="50" t="s">
        <v>364</v>
      </c>
    </row>
    <row r="210" spans="1:2" ht="15" customHeight="1" x14ac:dyDescent="0.25">
      <c r="A210" s="49">
        <v>3329</v>
      </c>
      <c r="B210" s="50" t="s">
        <v>365</v>
      </c>
    </row>
    <row r="211" spans="1:2" ht="15" customHeight="1" x14ac:dyDescent="0.25">
      <c r="A211" s="51">
        <v>3330</v>
      </c>
      <c r="B211" s="50" t="s">
        <v>366</v>
      </c>
    </row>
    <row r="212" spans="1:2" ht="15" customHeight="1" x14ac:dyDescent="0.25">
      <c r="A212" s="49">
        <v>3341</v>
      </c>
      <c r="B212" s="50" t="s">
        <v>119</v>
      </c>
    </row>
    <row r="213" spans="1:2" ht="15" customHeight="1" x14ac:dyDescent="0.25">
      <c r="A213" s="49">
        <v>3349</v>
      </c>
      <c r="B213" s="50" t="s">
        <v>120</v>
      </c>
    </row>
    <row r="214" spans="1:2" ht="15" customHeight="1" x14ac:dyDescent="0.25">
      <c r="A214" s="49">
        <v>3361</v>
      </c>
      <c r="B214" s="50" t="s">
        <v>367</v>
      </c>
    </row>
    <row r="215" spans="1:2" ht="15" customHeight="1" x14ac:dyDescent="0.25">
      <c r="A215" s="51">
        <v>3362</v>
      </c>
      <c r="B215" s="50" t="s">
        <v>368</v>
      </c>
    </row>
    <row r="216" spans="1:2" ht="15" customHeight="1" x14ac:dyDescent="0.25">
      <c r="A216" s="49">
        <v>3369</v>
      </c>
      <c r="B216" s="50" t="s">
        <v>369</v>
      </c>
    </row>
    <row r="217" spans="1:2" ht="15" customHeight="1" x14ac:dyDescent="0.25">
      <c r="A217" s="49">
        <v>3380</v>
      </c>
      <c r="B217" s="50" t="s">
        <v>370</v>
      </c>
    </row>
    <row r="218" spans="1:2" ht="15" customHeight="1" x14ac:dyDescent="0.25">
      <c r="A218" s="51">
        <v>3391</v>
      </c>
      <c r="B218" s="50" t="s">
        <v>371</v>
      </c>
    </row>
    <row r="219" spans="1:2" ht="15" customHeight="1" x14ac:dyDescent="0.25">
      <c r="A219" s="49">
        <v>3392</v>
      </c>
      <c r="B219" s="50" t="s">
        <v>372</v>
      </c>
    </row>
    <row r="220" spans="1:2" ht="15" customHeight="1" x14ac:dyDescent="0.25">
      <c r="A220" s="49">
        <v>3399</v>
      </c>
      <c r="B220" s="50" t="s">
        <v>373</v>
      </c>
    </row>
    <row r="221" spans="1:2" ht="15" customHeight="1" x14ac:dyDescent="0.25">
      <c r="A221" s="49">
        <v>3411</v>
      </c>
      <c r="B221" s="50" t="s">
        <v>374</v>
      </c>
    </row>
    <row r="222" spans="1:2" ht="15" customHeight="1" x14ac:dyDescent="0.25">
      <c r="A222" s="51">
        <v>3412</v>
      </c>
      <c r="B222" s="50" t="s">
        <v>375</v>
      </c>
    </row>
    <row r="223" spans="1:2" ht="15" customHeight="1" x14ac:dyDescent="0.25">
      <c r="A223" s="49">
        <v>3419</v>
      </c>
      <c r="B223" s="50" t="s">
        <v>32</v>
      </c>
    </row>
    <row r="224" spans="1:2" ht="15" customHeight="1" x14ac:dyDescent="0.25">
      <c r="A224" s="49">
        <v>3421</v>
      </c>
      <c r="B224" s="50" t="s">
        <v>121</v>
      </c>
    </row>
    <row r="225" spans="1:2" ht="15" customHeight="1" x14ac:dyDescent="0.25">
      <c r="A225" s="49">
        <v>3429</v>
      </c>
      <c r="B225" s="50" t="s">
        <v>122</v>
      </c>
    </row>
    <row r="226" spans="1:2" ht="15" customHeight="1" x14ac:dyDescent="0.25">
      <c r="A226" s="49">
        <v>3461</v>
      </c>
      <c r="B226" s="50" t="s">
        <v>376</v>
      </c>
    </row>
    <row r="227" spans="1:2" ht="15" customHeight="1" x14ac:dyDescent="0.25">
      <c r="A227" s="51">
        <v>3480</v>
      </c>
      <c r="B227" s="50" t="s">
        <v>377</v>
      </c>
    </row>
    <row r="228" spans="1:2" ht="15" customHeight="1" x14ac:dyDescent="0.25">
      <c r="A228" s="49">
        <v>3511</v>
      </c>
      <c r="B228" s="50" t="s">
        <v>378</v>
      </c>
    </row>
    <row r="229" spans="1:2" ht="15" customHeight="1" x14ac:dyDescent="0.25">
      <c r="A229" s="51">
        <v>3512</v>
      </c>
      <c r="B229" s="50" t="s">
        <v>379</v>
      </c>
    </row>
    <row r="230" spans="1:2" ht="15" customHeight="1" x14ac:dyDescent="0.25">
      <c r="A230" s="49">
        <v>3513</v>
      </c>
      <c r="B230" s="50" t="s">
        <v>380</v>
      </c>
    </row>
    <row r="231" spans="1:2" ht="15" customHeight="1" x14ac:dyDescent="0.25">
      <c r="A231" s="51">
        <v>3514</v>
      </c>
      <c r="B231" s="50" t="s">
        <v>381</v>
      </c>
    </row>
    <row r="232" spans="1:2" ht="15" customHeight="1" x14ac:dyDescent="0.25">
      <c r="A232" s="49">
        <v>3515</v>
      </c>
      <c r="B232" s="50" t="s">
        <v>382</v>
      </c>
    </row>
    <row r="233" spans="1:2" ht="15" customHeight="1" x14ac:dyDescent="0.25">
      <c r="A233" s="51">
        <v>3516</v>
      </c>
      <c r="B233" s="50" t="s">
        <v>383</v>
      </c>
    </row>
    <row r="234" spans="1:2" ht="15" customHeight="1" x14ac:dyDescent="0.25">
      <c r="A234" s="49">
        <v>3519</v>
      </c>
      <c r="B234" s="50" t="s">
        <v>384</v>
      </c>
    </row>
    <row r="235" spans="1:2" ht="15" customHeight="1" x14ac:dyDescent="0.25">
      <c r="A235" s="51">
        <v>3521</v>
      </c>
      <c r="B235" s="50" t="s">
        <v>385</v>
      </c>
    </row>
    <row r="236" spans="1:2" ht="15" customHeight="1" x14ac:dyDescent="0.25">
      <c r="A236" s="49">
        <v>3522</v>
      </c>
      <c r="B236" s="50" t="s">
        <v>33</v>
      </c>
    </row>
    <row r="237" spans="1:2" ht="15" customHeight="1" x14ac:dyDescent="0.25">
      <c r="A237" s="49">
        <v>3523</v>
      </c>
      <c r="B237" s="50" t="s">
        <v>386</v>
      </c>
    </row>
    <row r="238" spans="1:2" ht="15" customHeight="1" x14ac:dyDescent="0.25">
      <c r="A238" s="49">
        <v>3524</v>
      </c>
      <c r="B238" s="50" t="s">
        <v>387</v>
      </c>
    </row>
    <row r="239" spans="1:2" ht="15" customHeight="1" x14ac:dyDescent="0.25">
      <c r="A239" s="49">
        <v>3525</v>
      </c>
      <c r="B239" s="50" t="s">
        <v>388</v>
      </c>
    </row>
    <row r="240" spans="1:2" ht="15" customHeight="1" x14ac:dyDescent="0.25">
      <c r="A240" s="49">
        <v>3526</v>
      </c>
      <c r="B240" s="50" t="s">
        <v>123</v>
      </c>
    </row>
    <row r="241" spans="1:2" ht="15" customHeight="1" x14ac:dyDescent="0.25">
      <c r="A241" s="49">
        <v>3527</v>
      </c>
      <c r="B241" s="50" t="s">
        <v>389</v>
      </c>
    </row>
    <row r="242" spans="1:2" ht="15" customHeight="1" x14ac:dyDescent="0.25">
      <c r="A242" s="49">
        <v>3529</v>
      </c>
      <c r="B242" s="50" t="s">
        <v>390</v>
      </c>
    </row>
    <row r="243" spans="1:2" ht="15" customHeight="1" x14ac:dyDescent="0.25">
      <c r="A243" s="49">
        <v>3531</v>
      </c>
      <c r="B243" s="50" t="s">
        <v>391</v>
      </c>
    </row>
    <row r="244" spans="1:2" ht="15" customHeight="1" x14ac:dyDescent="0.25">
      <c r="A244" s="51">
        <v>3532</v>
      </c>
      <c r="B244" s="50" t="s">
        <v>392</v>
      </c>
    </row>
    <row r="245" spans="1:2" ht="15" customHeight="1" x14ac:dyDescent="0.25">
      <c r="A245" s="49">
        <v>3533</v>
      </c>
      <c r="B245" s="50" t="s">
        <v>124</v>
      </c>
    </row>
    <row r="246" spans="1:2" ht="15" customHeight="1" x14ac:dyDescent="0.25">
      <c r="A246" s="49">
        <v>3534</v>
      </c>
      <c r="B246" s="50" t="s">
        <v>393</v>
      </c>
    </row>
    <row r="247" spans="1:2" ht="15" customHeight="1" x14ac:dyDescent="0.25">
      <c r="A247" s="51">
        <v>3539</v>
      </c>
      <c r="B247" s="50" t="s">
        <v>394</v>
      </c>
    </row>
    <row r="248" spans="1:2" ht="15" customHeight="1" x14ac:dyDescent="0.25">
      <c r="A248" s="49">
        <v>3541</v>
      </c>
      <c r="B248" s="50" t="s">
        <v>395</v>
      </c>
    </row>
    <row r="249" spans="1:2" ht="15" customHeight="1" x14ac:dyDescent="0.25">
      <c r="A249" s="51">
        <v>3542</v>
      </c>
      <c r="B249" s="50" t="s">
        <v>396</v>
      </c>
    </row>
    <row r="250" spans="1:2" ht="15" customHeight="1" x14ac:dyDescent="0.25">
      <c r="A250" s="49">
        <v>3543</v>
      </c>
      <c r="B250" s="53" t="s">
        <v>397</v>
      </c>
    </row>
    <row r="251" spans="1:2" ht="15" customHeight="1" x14ac:dyDescent="0.25">
      <c r="A251" s="51">
        <v>3544</v>
      </c>
      <c r="B251" s="50" t="s">
        <v>398</v>
      </c>
    </row>
    <row r="252" spans="1:2" ht="15" customHeight="1" x14ac:dyDescent="0.25">
      <c r="A252" s="49">
        <v>3545</v>
      </c>
      <c r="B252" s="50" t="s">
        <v>399</v>
      </c>
    </row>
    <row r="253" spans="1:2" ht="15" customHeight="1" x14ac:dyDescent="0.25">
      <c r="A253" s="49">
        <v>3549</v>
      </c>
      <c r="B253" s="50" t="s">
        <v>125</v>
      </c>
    </row>
    <row r="254" spans="1:2" ht="15" customHeight="1" x14ac:dyDescent="0.25">
      <c r="A254" s="51">
        <v>3561</v>
      </c>
      <c r="B254" s="50" t="s">
        <v>400</v>
      </c>
    </row>
    <row r="255" spans="1:2" ht="15" customHeight="1" x14ac:dyDescent="0.25">
      <c r="A255" s="49">
        <v>3562</v>
      </c>
      <c r="B255" s="50" t="s">
        <v>401</v>
      </c>
    </row>
    <row r="256" spans="1:2" ht="15" customHeight="1" x14ac:dyDescent="0.25">
      <c r="A256" s="51">
        <v>3569</v>
      </c>
      <c r="B256" s="50" t="s">
        <v>402</v>
      </c>
    </row>
    <row r="257" spans="1:2" ht="15" customHeight="1" x14ac:dyDescent="0.25">
      <c r="A257" s="49">
        <v>3581</v>
      </c>
      <c r="B257" s="50" t="s">
        <v>403</v>
      </c>
    </row>
    <row r="258" spans="1:2" ht="15" customHeight="1" x14ac:dyDescent="0.25">
      <c r="A258" s="51">
        <v>3589</v>
      </c>
      <c r="B258" s="50" t="s">
        <v>404</v>
      </c>
    </row>
    <row r="259" spans="1:2" ht="15" customHeight="1" x14ac:dyDescent="0.25">
      <c r="A259" s="49">
        <v>3591</v>
      </c>
      <c r="B259" s="50" t="s">
        <v>405</v>
      </c>
    </row>
    <row r="260" spans="1:2" ht="15" customHeight="1" x14ac:dyDescent="0.25">
      <c r="A260" s="51">
        <v>3592</v>
      </c>
      <c r="B260" s="50" t="s">
        <v>406</v>
      </c>
    </row>
    <row r="261" spans="1:2" ht="15" customHeight="1" x14ac:dyDescent="0.25">
      <c r="A261" s="49">
        <v>3599</v>
      </c>
      <c r="B261" s="50" t="s">
        <v>34</v>
      </c>
    </row>
    <row r="262" spans="1:2" ht="15" customHeight="1" x14ac:dyDescent="0.25">
      <c r="A262" s="51">
        <v>3611</v>
      </c>
      <c r="B262" s="50" t="s">
        <v>407</v>
      </c>
    </row>
    <row r="263" spans="1:2" ht="15" customHeight="1" x14ac:dyDescent="0.25">
      <c r="A263" s="49">
        <v>3612</v>
      </c>
      <c r="B263" s="50" t="s">
        <v>408</v>
      </c>
    </row>
    <row r="264" spans="1:2" ht="15" customHeight="1" x14ac:dyDescent="0.25">
      <c r="A264" s="51">
        <v>3613</v>
      </c>
      <c r="B264" s="50" t="s">
        <v>409</v>
      </c>
    </row>
    <row r="265" spans="1:2" ht="15" customHeight="1" x14ac:dyDescent="0.25">
      <c r="A265" s="49">
        <v>3614</v>
      </c>
      <c r="B265" s="50" t="s">
        <v>410</v>
      </c>
    </row>
    <row r="266" spans="1:2" ht="15" customHeight="1" x14ac:dyDescent="0.25">
      <c r="A266" s="49">
        <v>3615</v>
      </c>
      <c r="B266" s="50" t="s">
        <v>411</v>
      </c>
    </row>
    <row r="267" spans="1:2" ht="15" customHeight="1" x14ac:dyDescent="0.25">
      <c r="A267" s="51">
        <v>3619</v>
      </c>
      <c r="B267" s="50" t="s">
        <v>412</v>
      </c>
    </row>
    <row r="268" spans="1:2" ht="15" customHeight="1" x14ac:dyDescent="0.25">
      <c r="A268" s="49">
        <v>3631</v>
      </c>
      <c r="B268" s="50" t="s">
        <v>413</v>
      </c>
    </row>
    <row r="269" spans="1:2" ht="15" customHeight="1" x14ac:dyDescent="0.25">
      <c r="A269" s="51">
        <v>3632</v>
      </c>
      <c r="B269" s="50" t="s">
        <v>414</v>
      </c>
    </row>
    <row r="270" spans="1:2" ht="15" customHeight="1" x14ac:dyDescent="0.25">
      <c r="A270" s="49">
        <v>3633</v>
      </c>
      <c r="B270" s="50" t="s">
        <v>415</v>
      </c>
    </row>
    <row r="271" spans="1:2" ht="15" customHeight="1" x14ac:dyDescent="0.25">
      <c r="A271" s="51">
        <v>3634</v>
      </c>
      <c r="B271" s="50" t="s">
        <v>416</v>
      </c>
    </row>
    <row r="272" spans="1:2" ht="15" customHeight="1" x14ac:dyDescent="0.25">
      <c r="A272" s="49">
        <v>3635</v>
      </c>
      <c r="B272" s="50" t="s">
        <v>35</v>
      </c>
    </row>
    <row r="273" spans="1:2" ht="15" customHeight="1" x14ac:dyDescent="0.25">
      <c r="A273" s="49">
        <v>3636</v>
      </c>
      <c r="B273" s="50" t="s">
        <v>36</v>
      </c>
    </row>
    <row r="274" spans="1:2" ht="15" customHeight="1" x14ac:dyDescent="0.25">
      <c r="A274" s="49">
        <v>3639</v>
      </c>
      <c r="B274" s="50" t="s">
        <v>41</v>
      </c>
    </row>
    <row r="275" spans="1:2" ht="15" customHeight="1" x14ac:dyDescent="0.25">
      <c r="A275" s="51">
        <v>3661</v>
      </c>
      <c r="B275" s="50" t="s">
        <v>417</v>
      </c>
    </row>
    <row r="276" spans="1:2" ht="15" customHeight="1" x14ac:dyDescent="0.25">
      <c r="A276" s="49">
        <v>3662</v>
      </c>
      <c r="B276" s="50" t="s">
        <v>418</v>
      </c>
    </row>
    <row r="277" spans="1:2" ht="15" customHeight="1" x14ac:dyDescent="0.25">
      <c r="A277" s="51">
        <v>3669</v>
      </c>
      <c r="B277" s="50" t="s">
        <v>419</v>
      </c>
    </row>
    <row r="278" spans="1:2" ht="15" customHeight="1" x14ac:dyDescent="0.25">
      <c r="A278" s="49">
        <v>3680</v>
      </c>
      <c r="B278" s="50" t="s">
        <v>420</v>
      </c>
    </row>
    <row r="279" spans="1:2" ht="15" customHeight="1" x14ac:dyDescent="0.25">
      <c r="A279" s="51">
        <v>3691</v>
      </c>
      <c r="B279" s="50" t="s">
        <v>421</v>
      </c>
    </row>
    <row r="280" spans="1:2" ht="15" customHeight="1" x14ac:dyDescent="0.25">
      <c r="A280" s="49">
        <v>3699</v>
      </c>
      <c r="B280" s="50" t="s">
        <v>422</v>
      </c>
    </row>
    <row r="281" spans="1:2" ht="15" customHeight="1" x14ac:dyDescent="0.25">
      <c r="A281" s="51">
        <v>3711</v>
      </c>
      <c r="B281" s="50" t="s">
        <v>423</v>
      </c>
    </row>
    <row r="282" spans="1:2" ht="15" customHeight="1" x14ac:dyDescent="0.25">
      <c r="A282" s="49">
        <v>3712</v>
      </c>
      <c r="B282" s="50" t="s">
        <v>424</v>
      </c>
    </row>
    <row r="283" spans="1:2" ht="15" customHeight="1" x14ac:dyDescent="0.25">
      <c r="A283" s="51">
        <v>3713</v>
      </c>
      <c r="B283" s="50" t="s">
        <v>126</v>
      </c>
    </row>
    <row r="284" spans="1:2" ht="15" customHeight="1" x14ac:dyDescent="0.25">
      <c r="A284" s="49">
        <v>3714</v>
      </c>
      <c r="B284" s="50" t="s">
        <v>425</v>
      </c>
    </row>
    <row r="285" spans="1:2" ht="15" customHeight="1" x14ac:dyDescent="0.25">
      <c r="A285" s="51">
        <v>3715</v>
      </c>
      <c r="B285" s="50" t="s">
        <v>426</v>
      </c>
    </row>
    <row r="286" spans="1:2" ht="15" customHeight="1" x14ac:dyDescent="0.25">
      <c r="A286" s="49">
        <v>3716</v>
      </c>
      <c r="B286" s="50" t="s">
        <v>127</v>
      </c>
    </row>
    <row r="287" spans="1:2" ht="15" customHeight="1" x14ac:dyDescent="0.25">
      <c r="A287" s="49">
        <v>3719</v>
      </c>
      <c r="B287" s="50" t="s">
        <v>42</v>
      </c>
    </row>
    <row r="288" spans="1:2" ht="15" customHeight="1" x14ac:dyDescent="0.25">
      <c r="A288" s="49">
        <v>3721</v>
      </c>
      <c r="B288" s="50" t="s">
        <v>427</v>
      </c>
    </row>
    <row r="289" spans="1:2" ht="15" customHeight="1" x14ac:dyDescent="0.25">
      <c r="A289" s="51">
        <v>3722</v>
      </c>
      <c r="B289" s="50" t="s">
        <v>428</v>
      </c>
    </row>
    <row r="290" spans="1:2" ht="15" customHeight="1" x14ac:dyDescent="0.25">
      <c r="A290" s="49">
        <v>3723</v>
      </c>
      <c r="B290" s="50" t="s">
        <v>429</v>
      </c>
    </row>
    <row r="291" spans="1:2" ht="15" customHeight="1" x14ac:dyDescent="0.25">
      <c r="A291" s="49">
        <v>3724</v>
      </c>
      <c r="B291" s="50" t="s">
        <v>430</v>
      </c>
    </row>
    <row r="292" spans="1:2" ht="15" customHeight="1" x14ac:dyDescent="0.25">
      <c r="A292" s="49">
        <v>3725</v>
      </c>
      <c r="B292" s="50" t="s">
        <v>431</v>
      </c>
    </row>
    <row r="293" spans="1:2" ht="15" customHeight="1" x14ac:dyDescent="0.25">
      <c r="A293" s="51">
        <v>3726</v>
      </c>
      <c r="B293" s="50" t="s">
        <v>432</v>
      </c>
    </row>
    <row r="294" spans="1:2" ht="15" customHeight="1" x14ac:dyDescent="0.25">
      <c r="A294" s="49">
        <v>3727</v>
      </c>
      <c r="B294" s="50" t="s">
        <v>128</v>
      </c>
    </row>
    <row r="295" spans="1:2" ht="15" customHeight="1" x14ac:dyDescent="0.25">
      <c r="A295" s="51">
        <v>3728</v>
      </c>
      <c r="B295" s="50" t="s">
        <v>433</v>
      </c>
    </row>
    <row r="296" spans="1:2" ht="15" customHeight="1" x14ac:dyDescent="0.25">
      <c r="A296" s="49">
        <v>3729</v>
      </c>
      <c r="B296" s="50" t="s">
        <v>129</v>
      </c>
    </row>
    <row r="297" spans="1:2" ht="15" customHeight="1" x14ac:dyDescent="0.25">
      <c r="A297" s="51">
        <v>3731</v>
      </c>
      <c r="B297" s="50" t="s">
        <v>434</v>
      </c>
    </row>
    <row r="298" spans="1:2" ht="15" customHeight="1" x14ac:dyDescent="0.25">
      <c r="A298" s="49">
        <v>3732</v>
      </c>
      <c r="B298" s="50" t="s">
        <v>435</v>
      </c>
    </row>
    <row r="299" spans="1:2" ht="15" customHeight="1" x14ac:dyDescent="0.25">
      <c r="A299" s="51">
        <v>3733</v>
      </c>
      <c r="B299" s="50" t="s">
        <v>436</v>
      </c>
    </row>
    <row r="300" spans="1:2" ht="15" customHeight="1" x14ac:dyDescent="0.25">
      <c r="A300" s="49">
        <v>3734</v>
      </c>
      <c r="B300" s="50" t="s">
        <v>437</v>
      </c>
    </row>
    <row r="301" spans="1:2" ht="15" customHeight="1" x14ac:dyDescent="0.25">
      <c r="A301" s="51">
        <v>3739</v>
      </c>
      <c r="B301" s="50" t="s">
        <v>438</v>
      </c>
    </row>
    <row r="302" spans="1:2" ht="15" customHeight="1" x14ac:dyDescent="0.25">
      <c r="A302" s="49">
        <v>3741</v>
      </c>
      <c r="B302" s="50" t="s">
        <v>43</v>
      </c>
    </row>
    <row r="303" spans="1:2" ht="15" customHeight="1" x14ac:dyDescent="0.25">
      <c r="A303" s="49">
        <v>3742</v>
      </c>
      <c r="B303" s="50" t="s">
        <v>130</v>
      </c>
    </row>
    <row r="304" spans="1:2" ht="15" customHeight="1" x14ac:dyDescent="0.25">
      <c r="A304" s="49">
        <v>3743</v>
      </c>
      <c r="B304" s="50" t="s">
        <v>439</v>
      </c>
    </row>
    <row r="305" spans="1:2" ht="15" customHeight="1" x14ac:dyDescent="0.25">
      <c r="A305" s="51">
        <v>3744</v>
      </c>
      <c r="B305" s="50" t="s">
        <v>131</v>
      </c>
    </row>
    <row r="306" spans="1:2" ht="15" customHeight="1" x14ac:dyDescent="0.25">
      <c r="A306" s="49">
        <v>3745</v>
      </c>
      <c r="B306" s="50" t="s">
        <v>440</v>
      </c>
    </row>
    <row r="307" spans="1:2" ht="15" customHeight="1" x14ac:dyDescent="0.25">
      <c r="A307" s="49">
        <v>3749</v>
      </c>
      <c r="B307" s="50" t="s">
        <v>132</v>
      </c>
    </row>
    <row r="308" spans="1:2" ht="15" customHeight="1" x14ac:dyDescent="0.25">
      <c r="A308" s="49">
        <v>3751</v>
      </c>
      <c r="B308" s="50" t="s">
        <v>441</v>
      </c>
    </row>
    <row r="309" spans="1:2" ht="15" customHeight="1" x14ac:dyDescent="0.25">
      <c r="A309" s="51">
        <v>3753</v>
      </c>
      <c r="B309" s="50" t="s">
        <v>442</v>
      </c>
    </row>
    <row r="310" spans="1:2" ht="15" customHeight="1" x14ac:dyDescent="0.25">
      <c r="A310" s="49">
        <v>3759</v>
      </c>
      <c r="B310" s="50" t="s">
        <v>443</v>
      </c>
    </row>
    <row r="311" spans="1:2" ht="15" customHeight="1" x14ac:dyDescent="0.25">
      <c r="A311" s="51">
        <v>3761</v>
      </c>
      <c r="B311" s="50" t="s">
        <v>444</v>
      </c>
    </row>
    <row r="312" spans="1:2" ht="15" customHeight="1" x14ac:dyDescent="0.25">
      <c r="A312" s="49">
        <v>3762</v>
      </c>
      <c r="B312" s="50" t="s">
        <v>445</v>
      </c>
    </row>
    <row r="313" spans="1:2" ht="15" customHeight="1" x14ac:dyDescent="0.25">
      <c r="A313" s="49">
        <v>3769</v>
      </c>
      <c r="B313" s="50" t="s">
        <v>44</v>
      </c>
    </row>
    <row r="314" spans="1:2" ht="15" customHeight="1" x14ac:dyDescent="0.25">
      <c r="A314" s="49">
        <v>3771</v>
      </c>
      <c r="B314" s="50" t="s">
        <v>446</v>
      </c>
    </row>
    <row r="315" spans="1:2" ht="15" customHeight="1" x14ac:dyDescent="0.25">
      <c r="A315" s="51">
        <v>3772</v>
      </c>
      <c r="B315" s="50" t="s">
        <v>447</v>
      </c>
    </row>
    <row r="316" spans="1:2" ht="15" customHeight="1" x14ac:dyDescent="0.25">
      <c r="A316" s="49">
        <v>3773</v>
      </c>
      <c r="B316" s="50" t="s">
        <v>448</v>
      </c>
    </row>
    <row r="317" spans="1:2" ht="15" customHeight="1" x14ac:dyDescent="0.25">
      <c r="A317" s="51">
        <v>3779</v>
      </c>
      <c r="B317" s="50" t="s">
        <v>449</v>
      </c>
    </row>
    <row r="318" spans="1:2" ht="15" customHeight="1" x14ac:dyDescent="0.25">
      <c r="A318" s="49">
        <v>3780</v>
      </c>
      <c r="B318" s="50" t="s">
        <v>450</v>
      </c>
    </row>
    <row r="319" spans="1:2" ht="15" customHeight="1" x14ac:dyDescent="0.25">
      <c r="A319" s="51">
        <v>3791</v>
      </c>
      <c r="B319" s="50" t="s">
        <v>451</v>
      </c>
    </row>
    <row r="320" spans="1:2" ht="15" customHeight="1" x14ac:dyDescent="0.25">
      <c r="A320" s="49">
        <v>3792</v>
      </c>
      <c r="B320" s="50" t="s">
        <v>133</v>
      </c>
    </row>
    <row r="321" spans="1:2" ht="15" customHeight="1" x14ac:dyDescent="0.25">
      <c r="A321" s="51">
        <v>3793</v>
      </c>
      <c r="B321" s="50" t="s">
        <v>452</v>
      </c>
    </row>
    <row r="322" spans="1:2" ht="15" customHeight="1" x14ac:dyDescent="0.25">
      <c r="A322" s="49">
        <v>3799</v>
      </c>
      <c r="B322" s="50" t="s">
        <v>134</v>
      </c>
    </row>
    <row r="323" spans="1:2" ht="15" customHeight="1" x14ac:dyDescent="0.25">
      <c r="A323" s="51">
        <v>3801</v>
      </c>
      <c r="B323" s="50" t="s">
        <v>453</v>
      </c>
    </row>
    <row r="324" spans="1:2" ht="15" customHeight="1" x14ac:dyDescent="0.25">
      <c r="A324" s="49">
        <v>3802</v>
      </c>
      <c r="B324" s="50" t="s">
        <v>454</v>
      </c>
    </row>
    <row r="325" spans="1:2" ht="15" customHeight="1" x14ac:dyDescent="0.25">
      <c r="A325" s="49">
        <v>3803</v>
      </c>
      <c r="B325" s="50" t="s">
        <v>455</v>
      </c>
    </row>
    <row r="326" spans="1:2" ht="15" customHeight="1" x14ac:dyDescent="0.25">
      <c r="A326" s="51">
        <v>3809</v>
      </c>
      <c r="B326" s="50" t="s">
        <v>456</v>
      </c>
    </row>
    <row r="327" spans="1:2" ht="15" customHeight="1" x14ac:dyDescent="0.25">
      <c r="A327" s="49">
        <v>3900</v>
      </c>
      <c r="B327" s="50" t="s">
        <v>457</v>
      </c>
    </row>
    <row r="328" spans="1:2" ht="15" customHeight="1" x14ac:dyDescent="0.25">
      <c r="A328" s="49">
        <v>4111</v>
      </c>
      <c r="B328" s="50" t="s">
        <v>458</v>
      </c>
    </row>
    <row r="329" spans="1:2" ht="15" customHeight="1" x14ac:dyDescent="0.25">
      <c r="A329" s="51">
        <v>4112</v>
      </c>
      <c r="B329" s="50" t="s">
        <v>459</v>
      </c>
    </row>
    <row r="330" spans="1:2" ht="15" customHeight="1" x14ac:dyDescent="0.25">
      <c r="A330" s="49">
        <v>4113</v>
      </c>
      <c r="B330" s="50" t="s">
        <v>460</v>
      </c>
    </row>
    <row r="331" spans="1:2" ht="15" customHeight="1" x14ac:dyDescent="0.25">
      <c r="A331" s="51">
        <v>4114</v>
      </c>
      <c r="B331" s="50" t="s">
        <v>461</v>
      </c>
    </row>
    <row r="332" spans="1:2" ht="15" customHeight="1" x14ac:dyDescent="0.25">
      <c r="A332" s="49">
        <v>4115</v>
      </c>
      <c r="B332" s="50" t="s">
        <v>462</v>
      </c>
    </row>
    <row r="333" spans="1:2" ht="15" customHeight="1" x14ac:dyDescent="0.25">
      <c r="A333" s="51">
        <v>4116</v>
      </c>
      <c r="B333" s="50" t="s">
        <v>463</v>
      </c>
    </row>
    <row r="334" spans="1:2" ht="15" customHeight="1" x14ac:dyDescent="0.25">
      <c r="A334" s="49">
        <v>4117</v>
      </c>
      <c r="B334" s="50" t="s">
        <v>464</v>
      </c>
    </row>
    <row r="335" spans="1:2" ht="15" customHeight="1" x14ac:dyDescent="0.25">
      <c r="A335" s="49">
        <v>4119</v>
      </c>
      <c r="B335" s="50" t="s">
        <v>465</v>
      </c>
    </row>
    <row r="336" spans="1:2" ht="15" customHeight="1" x14ac:dyDescent="0.25">
      <c r="A336" s="51">
        <v>4121</v>
      </c>
      <c r="B336" s="50" t="s">
        <v>466</v>
      </c>
    </row>
    <row r="337" spans="1:2" ht="15" customHeight="1" x14ac:dyDescent="0.25">
      <c r="A337" s="49">
        <v>4122</v>
      </c>
      <c r="B337" s="50" t="s">
        <v>467</v>
      </c>
    </row>
    <row r="338" spans="1:2" ht="15" customHeight="1" x14ac:dyDescent="0.25">
      <c r="A338" s="51">
        <v>4123</v>
      </c>
      <c r="B338" s="50" t="s">
        <v>468</v>
      </c>
    </row>
    <row r="339" spans="1:2" ht="15" customHeight="1" x14ac:dyDescent="0.25">
      <c r="A339" s="51">
        <v>4124</v>
      </c>
      <c r="B339" s="50" t="s">
        <v>469</v>
      </c>
    </row>
    <row r="340" spans="1:2" ht="15" customHeight="1" x14ac:dyDescent="0.25">
      <c r="A340" s="51" t="s">
        <v>470</v>
      </c>
      <c r="B340" s="50" t="s">
        <v>471</v>
      </c>
    </row>
    <row r="341" spans="1:2" ht="15" customHeight="1" x14ac:dyDescent="0.25">
      <c r="A341" s="51">
        <v>4126</v>
      </c>
      <c r="B341" s="50" t="s">
        <v>472</v>
      </c>
    </row>
    <row r="342" spans="1:2" ht="15" customHeight="1" x14ac:dyDescent="0.25">
      <c r="A342" s="51">
        <v>4129</v>
      </c>
      <c r="B342" s="50" t="s">
        <v>473</v>
      </c>
    </row>
    <row r="343" spans="1:2" ht="15" customHeight="1" x14ac:dyDescent="0.25">
      <c r="A343" s="49">
        <v>4131</v>
      </c>
      <c r="B343" s="50" t="s">
        <v>474</v>
      </c>
    </row>
    <row r="344" spans="1:2" ht="15" customHeight="1" x14ac:dyDescent="0.25">
      <c r="A344" s="51">
        <v>4132</v>
      </c>
      <c r="B344" s="50" t="s">
        <v>475</v>
      </c>
    </row>
    <row r="345" spans="1:2" ht="15" customHeight="1" x14ac:dyDescent="0.25">
      <c r="A345" s="49">
        <v>4133</v>
      </c>
      <c r="B345" s="50" t="s">
        <v>476</v>
      </c>
    </row>
    <row r="346" spans="1:2" ht="15" customHeight="1" x14ac:dyDescent="0.25">
      <c r="A346" s="51">
        <v>4134</v>
      </c>
      <c r="B346" s="50" t="s">
        <v>477</v>
      </c>
    </row>
    <row r="347" spans="1:2" ht="15" customHeight="1" x14ac:dyDescent="0.25">
      <c r="A347" s="49">
        <v>4136</v>
      </c>
      <c r="B347" s="50" t="s">
        <v>478</v>
      </c>
    </row>
    <row r="348" spans="1:2" ht="15" customHeight="1" x14ac:dyDescent="0.25">
      <c r="A348" s="51">
        <v>4138</v>
      </c>
      <c r="B348" s="50" t="s">
        <v>479</v>
      </c>
    </row>
    <row r="349" spans="1:2" ht="15" customHeight="1" x14ac:dyDescent="0.25">
      <c r="A349" s="49">
        <v>4141</v>
      </c>
      <c r="B349" s="50" t="s">
        <v>480</v>
      </c>
    </row>
    <row r="350" spans="1:2" ht="15" customHeight="1" x14ac:dyDescent="0.25">
      <c r="A350" s="51">
        <v>4142</v>
      </c>
      <c r="B350" s="50" t="s">
        <v>481</v>
      </c>
    </row>
    <row r="351" spans="1:2" ht="15" customHeight="1" x14ac:dyDescent="0.25">
      <c r="A351" s="49">
        <v>4149</v>
      </c>
      <c r="B351" s="50" t="s">
        <v>482</v>
      </c>
    </row>
    <row r="352" spans="1:2" ht="15" customHeight="1" x14ac:dyDescent="0.25">
      <c r="A352" s="54">
        <v>4151</v>
      </c>
      <c r="B352" s="50" t="s">
        <v>483</v>
      </c>
    </row>
    <row r="353" spans="1:2" ht="15" customHeight="1" x14ac:dyDescent="0.25">
      <c r="A353" s="49">
        <v>4152</v>
      </c>
      <c r="B353" s="50" t="s">
        <v>484</v>
      </c>
    </row>
    <row r="354" spans="1:2" ht="15" customHeight="1" x14ac:dyDescent="0.25">
      <c r="A354" s="49">
        <v>4153</v>
      </c>
      <c r="B354" s="50" t="s">
        <v>485</v>
      </c>
    </row>
    <row r="355" spans="1:2" ht="15" customHeight="1" x14ac:dyDescent="0.25">
      <c r="A355" s="49">
        <v>4154</v>
      </c>
      <c r="B355" s="50" t="s">
        <v>486</v>
      </c>
    </row>
    <row r="356" spans="1:2" ht="15" customHeight="1" x14ac:dyDescent="0.25">
      <c r="A356" s="49">
        <v>4159</v>
      </c>
      <c r="B356" s="50" t="s">
        <v>487</v>
      </c>
    </row>
    <row r="357" spans="1:2" ht="15" customHeight="1" x14ac:dyDescent="0.25">
      <c r="A357" s="51">
        <v>4171</v>
      </c>
      <c r="B357" s="50" t="s">
        <v>488</v>
      </c>
    </row>
    <row r="358" spans="1:2" ht="15" customHeight="1" x14ac:dyDescent="0.25">
      <c r="A358" s="49">
        <v>4172</v>
      </c>
      <c r="B358" s="50" t="s">
        <v>489</v>
      </c>
    </row>
    <row r="359" spans="1:2" ht="15" customHeight="1" x14ac:dyDescent="0.25">
      <c r="A359" s="51">
        <v>4173</v>
      </c>
      <c r="B359" s="50" t="s">
        <v>490</v>
      </c>
    </row>
    <row r="360" spans="1:2" ht="15" customHeight="1" x14ac:dyDescent="0.25">
      <c r="A360" s="49">
        <v>4177</v>
      </c>
      <c r="B360" s="50" t="s">
        <v>491</v>
      </c>
    </row>
    <row r="361" spans="1:2" ht="15" customHeight="1" x14ac:dyDescent="0.25">
      <c r="A361" s="51">
        <v>4179</v>
      </c>
      <c r="B361" s="50" t="s">
        <v>45</v>
      </c>
    </row>
    <row r="362" spans="1:2" ht="15" customHeight="1" x14ac:dyDescent="0.25">
      <c r="A362" s="51">
        <v>4182</v>
      </c>
      <c r="B362" s="50" t="s">
        <v>492</v>
      </c>
    </row>
    <row r="363" spans="1:2" ht="15" customHeight="1" x14ac:dyDescent="0.25">
      <c r="A363" s="49">
        <v>4183</v>
      </c>
      <c r="B363" s="50" t="s">
        <v>493</v>
      </c>
    </row>
    <row r="364" spans="1:2" ht="15" customHeight="1" x14ac:dyDescent="0.25">
      <c r="A364" s="51">
        <v>4184</v>
      </c>
      <c r="B364" s="50" t="s">
        <v>494</v>
      </c>
    </row>
    <row r="365" spans="1:2" ht="15" customHeight="1" x14ac:dyDescent="0.25">
      <c r="A365" s="49">
        <v>4185</v>
      </c>
      <c r="B365" s="50" t="s">
        <v>495</v>
      </c>
    </row>
    <row r="366" spans="1:2" ht="15" customHeight="1" x14ac:dyDescent="0.25">
      <c r="A366" s="51">
        <v>4186</v>
      </c>
      <c r="B366" s="50" t="s">
        <v>496</v>
      </c>
    </row>
    <row r="367" spans="1:2" ht="15" customHeight="1" x14ac:dyDescent="0.25">
      <c r="A367" s="49">
        <v>4187</v>
      </c>
      <c r="B367" s="50" t="s">
        <v>497</v>
      </c>
    </row>
    <row r="368" spans="1:2" ht="15" customHeight="1" x14ac:dyDescent="0.25">
      <c r="A368" s="51">
        <v>4188</v>
      </c>
      <c r="B368" s="50" t="s">
        <v>498</v>
      </c>
    </row>
    <row r="369" spans="1:2" ht="15" customHeight="1" x14ac:dyDescent="0.25">
      <c r="A369" s="49">
        <v>4189</v>
      </c>
      <c r="B369" s="50" t="s">
        <v>499</v>
      </c>
    </row>
    <row r="370" spans="1:2" ht="15" customHeight="1" x14ac:dyDescent="0.25">
      <c r="A370" s="51">
        <v>4191</v>
      </c>
      <c r="B370" s="50" t="s">
        <v>500</v>
      </c>
    </row>
    <row r="371" spans="1:2" ht="15" customHeight="1" x14ac:dyDescent="0.25">
      <c r="A371" s="49">
        <v>4192</v>
      </c>
      <c r="B371" s="50" t="s">
        <v>501</v>
      </c>
    </row>
    <row r="372" spans="1:2" ht="15" customHeight="1" x14ac:dyDescent="0.25">
      <c r="A372" s="51">
        <v>4193</v>
      </c>
      <c r="B372" s="50" t="s">
        <v>502</v>
      </c>
    </row>
    <row r="373" spans="1:2" ht="15" customHeight="1" x14ac:dyDescent="0.25">
      <c r="A373" s="49">
        <v>4194</v>
      </c>
      <c r="B373" s="50" t="s">
        <v>503</v>
      </c>
    </row>
    <row r="374" spans="1:2" ht="15" customHeight="1" x14ac:dyDescent="0.25">
      <c r="A374" s="51">
        <v>4195</v>
      </c>
      <c r="B374" s="50" t="s">
        <v>504</v>
      </c>
    </row>
    <row r="375" spans="1:2" ht="15" customHeight="1" x14ac:dyDescent="0.25">
      <c r="A375" s="51">
        <v>4196</v>
      </c>
      <c r="B375" s="50" t="s">
        <v>505</v>
      </c>
    </row>
    <row r="376" spans="1:2" ht="15" customHeight="1" x14ac:dyDescent="0.25">
      <c r="A376" s="49">
        <v>4199</v>
      </c>
      <c r="B376" s="50" t="s">
        <v>506</v>
      </c>
    </row>
    <row r="377" spans="1:2" ht="15" customHeight="1" x14ac:dyDescent="0.25">
      <c r="A377" s="49">
        <v>4210</v>
      </c>
      <c r="B377" s="50" t="s">
        <v>507</v>
      </c>
    </row>
    <row r="378" spans="1:2" ht="15" customHeight="1" x14ac:dyDescent="0.25">
      <c r="A378" s="51">
        <v>4221</v>
      </c>
      <c r="B378" s="50" t="s">
        <v>508</v>
      </c>
    </row>
    <row r="379" spans="1:2" ht="15" customHeight="1" x14ac:dyDescent="0.25">
      <c r="A379" s="49">
        <v>4222</v>
      </c>
      <c r="B379" s="50" t="s">
        <v>509</v>
      </c>
    </row>
    <row r="380" spans="1:2" ht="15" customHeight="1" x14ac:dyDescent="0.25">
      <c r="A380" s="51">
        <v>4223</v>
      </c>
      <c r="B380" s="50" t="s">
        <v>510</v>
      </c>
    </row>
    <row r="381" spans="1:2" ht="15" customHeight="1" x14ac:dyDescent="0.25">
      <c r="A381" s="49">
        <v>4225</v>
      </c>
      <c r="B381" s="50" t="s">
        <v>511</v>
      </c>
    </row>
    <row r="382" spans="1:2" ht="15" customHeight="1" x14ac:dyDescent="0.25">
      <c r="A382" s="51">
        <v>4226</v>
      </c>
      <c r="B382" s="50" t="s">
        <v>512</v>
      </c>
    </row>
    <row r="383" spans="1:2" ht="15" customHeight="1" x14ac:dyDescent="0.25">
      <c r="A383" s="49">
        <v>4227</v>
      </c>
      <c r="B383" s="50" t="s">
        <v>513</v>
      </c>
    </row>
    <row r="384" spans="1:2" ht="15" customHeight="1" x14ac:dyDescent="0.25">
      <c r="A384" s="51">
        <v>4229</v>
      </c>
      <c r="B384" s="50" t="s">
        <v>514</v>
      </c>
    </row>
    <row r="385" spans="1:2" ht="15" customHeight="1" x14ac:dyDescent="0.25">
      <c r="A385" s="49">
        <v>4230</v>
      </c>
      <c r="B385" s="50" t="s">
        <v>515</v>
      </c>
    </row>
    <row r="386" spans="1:2" ht="15" customHeight="1" x14ac:dyDescent="0.25">
      <c r="A386" s="49">
        <v>4240</v>
      </c>
      <c r="B386" s="50" t="s">
        <v>516</v>
      </c>
    </row>
    <row r="387" spans="1:2" ht="15" customHeight="1" x14ac:dyDescent="0.25">
      <c r="A387" s="51">
        <v>4250</v>
      </c>
      <c r="B387" s="50" t="s">
        <v>517</v>
      </c>
    </row>
    <row r="388" spans="1:2" ht="15" customHeight="1" x14ac:dyDescent="0.25">
      <c r="A388" s="49">
        <v>4280</v>
      </c>
      <c r="B388" s="50" t="s">
        <v>518</v>
      </c>
    </row>
    <row r="389" spans="1:2" ht="15" customHeight="1" x14ac:dyDescent="0.25">
      <c r="A389" s="51">
        <v>4311</v>
      </c>
      <c r="B389" s="50" t="s">
        <v>519</v>
      </c>
    </row>
    <row r="390" spans="1:2" ht="15" customHeight="1" x14ac:dyDescent="0.25">
      <c r="A390" s="49">
        <v>4312</v>
      </c>
      <c r="B390" s="50" t="s">
        <v>136</v>
      </c>
    </row>
    <row r="391" spans="1:2" ht="15" customHeight="1" x14ac:dyDescent="0.25">
      <c r="A391" s="49">
        <v>4319</v>
      </c>
      <c r="B391" s="50" t="s">
        <v>520</v>
      </c>
    </row>
    <row r="392" spans="1:2" ht="15" customHeight="1" x14ac:dyDescent="0.25">
      <c r="A392" s="49">
        <v>4324</v>
      </c>
      <c r="B392" s="50" t="s">
        <v>137</v>
      </c>
    </row>
    <row r="393" spans="1:2" ht="15" customHeight="1" x14ac:dyDescent="0.25">
      <c r="A393" s="49">
        <v>4329</v>
      </c>
      <c r="B393" s="50" t="s">
        <v>138</v>
      </c>
    </row>
    <row r="394" spans="1:2" ht="15" customHeight="1" x14ac:dyDescent="0.25">
      <c r="A394" s="49">
        <v>4334</v>
      </c>
      <c r="B394" s="50" t="s">
        <v>521</v>
      </c>
    </row>
    <row r="395" spans="1:2" ht="15" customHeight="1" x14ac:dyDescent="0.25">
      <c r="A395" s="49">
        <v>4339</v>
      </c>
      <c r="B395" s="50" t="s">
        <v>139</v>
      </c>
    </row>
    <row r="396" spans="1:2" ht="15" customHeight="1" x14ac:dyDescent="0.25">
      <c r="A396" s="49">
        <v>4341</v>
      </c>
      <c r="B396" s="50" t="s">
        <v>522</v>
      </c>
    </row>
    <row r="397" spans="1:2" ht="15" customHeight="1" x14ac:dyDescent="0.25">
      <c r="A397" s="51">
        <v>4342</v>
      </c>
      <c r="B397" s="50" t="s">
        <v>523</v>
      </c>
    </row>
    <row r="398" spans="1:2" ht="15" customHeight="1" x14ac:dyDescent="0.25">
      <c r="A398" s="49">
        <v>4343</v>
      </c>
      <c r="B398" s="50" t="s">
        <v>524</v>
      </c>
    </row>
    <row r="399" spans="1:2" ht="15" customHeight="1" x14ac:dyDescent="0.25">
      <c r="A399" s="51">
        <v>4344</v>
      </c>
      <c r="B399" s="50" t="s">
        <v>140</v>
      </c>
    </row>
    <row r="400" spans="1:2" ht="15" customHeight="1" x14ac:dyDescent="0.25">
      <c r="A400" s="49">
        <v>4345</v>
      </c>
      <c r="B400" s="50" t="s">
        <v>525</v>
      </c>
    </row>
    <row r="401" spans="1:2" ht="15" customHeight="1" x14ac:dyDescent="0.25">
      <c r="A401" s="49">
        <v>4349</v>
      </c>
      <c r="B401" s="50" t="s">
        <v>526</v>
      </c>
    </row>
    <row r="402" spans="1:2" ht="15" customHeight="1" x14ac:dyDescent="0.25">
      <c r="A402" s="49">
        <v>4350</v>
      </c>
      <c r="B402" s="50" t="s">
        <v>141</v>
      </c>
    </row>
    <row r="403" spans="1:2" ht="15" customHeight="1" x14ac:dyDescent="0.25">
      <c r="A403" s="49">
        <v>4351</v>
      </c>
      <c r="B403" s="50" t="s">
        <v>527</v>
      </c>
    </row>
    <row r="404" spans="1:2" ht="15" customHeight="1" x14ac:dyDescent="0.25">
      <c r="A404" s="51">
        <v>4352</v>
      </c>
      <c r="B404" s="50" t="s">
        <v>528</v>
      </c>
    </row>
    <row r="405" spans="1:2" ht="15" customHeight="1" x14ac:dyDescent="0.25">
      <c r="A405" s="49">
        <v>4353</v>
      </c>
      <c r="B405" s="50" t="s">
        <v>529</v>
      </c>
    </row>
    <row r="406" spans="1:2" ht="15" customHeight="1" x14ac:dyDescent="0.25">
      <c r="A406" s="51">
        <v>4354</v>
      </c>
      <c r="B406" s="50" t="s">
        <v>142</v>
      </c>
    </row>
    <row r="407" spans="1:2" ht="15" customHeight="1" x14ac:dyDescent="0.25">
      <c r="A407" s="49">
        <v>4355</v>
      </c>
      <c r="B407" s="50" t="s">
        <v>143</v>
      </c>
    </row>
    <row r="408" spans="1:2" ht="15" customHeight="1" x14ac:dyDescent="0.25">
      <c r="A408" s="51">
        <v>4356</v>
      </c>
      <c r="B408" s="50" t="s">
        <v>46</v>
      </c>
    </row>
    <row r="409" spans="1:2" ht="15" customHeight="1" x14ac:dyDescent="0.25">
      <c r="A409" s="49">
        <v>4357</v>
      </c>
      <c r="B409" s="50" t="s">
        <v>530</v>
      </c>
    </row>
    <row r="410" spans="1:2" ht="15" customHeight="1" x14ac:dyDescent="0.25">
      <c r="A410" s="51">
        <v>4358</v>
      </c>
      <c r="B410" s="50" t="s">
        <v>531</v>
      </c>
    </row>
    <row r="411" spans="1:2" ht="15" customHeight="1" x14ac:dyDescent="0.25">
      <c r="A411" s="49">
        <v>4359</v>
      </c>
      <c r="B411" s="50" t="s">
        <v>144</v>
      </c>
    </row>
    <row r="412" spans="1:2" ht="15" customHeight="1" x14ac:dyDescent="0.25">
      <c r="A412" s="51">
        <v>4361</v>
      </c>
      <c r="B412" s="50" t="s">
        <v>532</v>
      </c>
    </row>
    <row r="413" spans="1:2" ht="15" customHeight="1" x14ac:dyDescent="0.25">
      <c r="A413" s="49">
        <v>4362</v>
      </c>
      <c r="B413" s="50" t="s">
        <v>533</v>
      </c>
    </row>
    <row r="414" spans="1:2" ht="15" customHeight="1" x14ac:dyDescent="0.25">
      <c r="A414" s="51">
        <v>4363</v>
      </c>
      <c r="B414" s="50" t="s">
        <v>534</v>
      </c>
    </row>
    <row r="415" spans="1:2" ht="15" customHeight="1" x14ac:dyDescent="0.25">
      <c r="A415" s="49">
        <v>4369</v>
      </c>
      <c r="B415" s="50" t="s">
        <v>535</v>
      </c>
    </row>
    <row r="416" spans="1:2" ht="15" customHeight="1" x14ac:dyDescent="0.25">
      <c r="A416" s="51">
        <v>4371</v>
      </c>
      <c r="B416" s="50" t="s">
        <v>536</v>
      </c>
    </row>
    <row r="417" spans="1:2" ht="15" customHeight="1" x14ac:dyDescent="0.25">
      <c r="A417" s="49">
        <v>4372</v>
      </c>
      <c r="B417" s="50" t="s">
        <v>145</v>
      </c>
    </row>
    <row r="418" spans="1:2" ht="15" customHeight="1" x14ac:dyDescent="0.25">
      <c r="A418" s="51">
        <v>4373</v>
      </c>
      <c r="B418" s="50" t="s">
        <v>146</v>
      </c>
    </row>
    <row r="419" spans="1:2" ht="15" customHeight="1" x14ac:dyDescent="0.25">
      <c r="A419" s="49">
        <v>4374</v>
      </c>
      <c r="B419" s="50" t="s">
        <v>537</v>
      </c>
    </row>
    <row r="420" spans="1:2" ht="15" customHeight="1" x14ac:dyDescent="0.25">
      <c r="A420" s="51">
        <v>4375</v>
      </c>
      <c r="B420" s="50" t="s">
        <v>147</v>
      </c>
    </row>
    <row r="421" spans="1:2" ht="15" customHeight="1" x14ac:dyDescent="0.25">
      <c r="A421" s="49">
        <v>4376</v>
      </c>
      <c r="B421" s="50" t="s">
        <v>538</v>
      </c>
    </row>
    <row r="422" spans="1:2" ht="15" customHeight="1" x14ac:dyDescent="0.25">
      <c r="A422" s="51">
        <v>4377</v>
      </c>
      <c r="B422" s="50" t="s">
        <v>148</v>
      </c>
    </row>
    <row r="423" spans="1:2" ht="15" customHeight="1" x14ac:dyDescent="0.25">
      <c r="A423" s="49">
        <v>4378</v>
      </c>
      <c r="B423" s="50" t="s">
        <v>149</v>
      </c>
    </row>
    <row r="424" spans="1:2" ht="15" customHeight="1" x14ac:dyDescent="0.25">
      <c r="A424" s="51">
        <v>4379</v>
      </c>
      <c r="B424" s="50" t="s">
        <v>539</v>
      </c>
    </row>
    <row r="425" spans="1:2" ht="15" customHeight="1" x14ac:dyDescent="0.25">
      <c r="A425" s="49">
        <v>4380</v>
      </c>
      <c r="B425" s="50" t="s">
        <v>540</v>
      </c>
    </row>
    <row r="426" spans="1:2" ht="15" customHeight="1" x14ac:dyDescent="0.25">
      <c r="A426" s="51">
        <v>4391</v>
      </c>
      <c r="B426" s="50" t="s">
        <v>541</v>
      </c>
    </row>
    <row r="427" spans="1:2" ht="15" customHeight="1" x14ac:dyDescent="0.25">
      <c r="A427" s="49">
        <v>4392</v>
      </c>
      <c r="B427" s="50" t="s">
        <v>542</v>
      </c>
    </row>
    <row r="428" spans="1:2" ht="15" customHeight="1" x14ac:dyDescent="0.25">
      <c r="A428" s="49">
        <v>4399</v>
      </c>
      <c r="B428" s="50" t="s">
        <v>543</v>
      </c>
    </row>
    <row r="429" spans="1:2" ht="15" customHeight="1" x14ac:dyDescent="0.25">
      <c r="A429" s="51">
        <v>5111</v>
      </c>
      <c r="B429" s="50" t="s">
        <v>544</v>
      </c>
    </row>
    <row r="430" spans="1:2" ht="15" customHeight="1" x14ac:dyDescent="0.25">
      <c r="A430" s="49">
        <v>5112</v>
      </c>
      <c r="B430" s="50" t="s">
        <v>545</v>
      </c>
    </row>
    <row r="431" spans="1:2" ht="15" customHeight="1" x14ac:dyDescent="0.25">
      <c r="A431" s="51">
        <v>5113</v>
      </c>
      <c r="B431" s="50" t="s">
        <v>546</v>
      </c>
    </row>
    <row r="432" spans="1:2" ht="15" customHeight="1" x14ac:dyDescent="0.25">
      <c r="A432" s="49">
        <v>5119</v>
      </c>
      <c r="B432" s="50" t="s">
        <v>547</v>
      </c>
    </row>
    <row r="433" spans="1:2" ht="15" customHeight="1" x14ac:dyDescent="0.25">
      <c r="A433" s="51">
        <v>5161</v>
      </c>
      <c r="B433" s="50" t="s">
        <v>548</v>
      </c>
    </row>
    <row r="434" spans="1:2" ht="15" customHeight="1" x14ac:dyDescent="0.25">
      <c r="A434" s="49">
        <v>5162</v>
      </c>
      <c r="B434" s="50" t="s">
        <v>549</v>
      </c>
    </row>
    <row r="435" spans="1:2" ht="15" customHeight="1" x14ac:dyDescent="0.25">
      <c r="A435" s="51">
        <v>5169</v>
      </c>
      <c r="B435" s="50" t="s">
        <v>550</v>
      </c>
    </row>
    <row r="436" spans="1:2" ht="15" customHeight="1" x14ac:dyDescent="0.25">
      <c r="A436" s="49">
        <v>5171</v>
      </c>
      <c r="B436" s="50" t="s">
        <v>551</v>
      </c>
    </row>
    <row r="437" spans="1:2" ht="15" customHeight="1" x14ac:dyDescent="0.25">
      <c r="A437" s="51">
        <v>5172</v>
      </c>
      <c r="B437" s="50" t="s">
        <v>552</v>
      </c>
    </row>
    <row r="438" spans="1:2" ht="15" customHeight="1" x14ac:dyDescent="0.25">
      <c r="A438" s="49">
        <v>5179</v>
      </c>
      <c r="B438" s="50" t="s">
        <v>553</v>
      </c>
    </row>
    <row r="439" spans="1:2" ht="15" customHeight="1" x14ac:dyDescent="0.25">
      <c r="A439" s="51">
        <v>5180</v>
      </c>
      <c r="B439" s="50" t="s">
        <v>554</v>
      </c>
    </row>
    <row r="440" spans="1:2" ht="15" customHeight="1" x14ac:dyDescent="0.25">
      <c r="A440" s="49">
        <v>5191</v>
      </c>
      <c r="B440" s="50" t="s">
        <v>555</v>
      </c>
    </row>
    <row r="441" spans="1:2" ht="15" customHeight="1" x14ac:dyDescent="0.25">
      <c r="A441" s="51">
        <v>5192</v>
      </c>
      <c r="B441" s="50" t="s">
        <v>556</v>
      </c>
    </row>
    <row r="442" spans="1:2" ht="15" customHeight="1" x14ac:dyDescent="0.25">
      <c r="A442" s="49">
        <v>5199</v>
      </c>
      <c r="B442" s="50" t="s">
        <v>557</v>
      </c>
    </row>
    <row r="443" spans="1:2" ht="15" customHeight="1" x14ac:dyDescent="0.25">
      <c r="A443" s="51">
        <v>5211</v>
      </c>
      <c r="B443" s="50" t="s">
        <v>558</v>
      </c>
    </row>
    <row r="444" spans="1:2" ht="15" customHeight="1" x14ac:dyDescent="0.25">
      <c r="A444" s="49">
        <v>5212</v>
      </c>
      <c r="B444" s="50" t="s">
        <v>151</v>
      </c>
    </row>
    <row r="445" spans="1:2" ht="15" customHeight="1" x14ac:dyDescent="0.25">
      <c r="A445" s="49">
        <v>5213</v>
      </c>
      <c r="B445" s="50" t="s">
        <v>152</v>
      </c>
    </row>
    <row r="446" spans="1:2" ht="15" customHeight="1" x14ac:dyDescent="0.25">
      <c r="A446" s="51">
        <v>5219</v>
      </c>
      <c r="B446" s="50" t="s">
        <v>559</v>
      </c>
    </row>
    <row r="447" spans="1:2" ht="15" customHeight="1" x14ac:dyDescent="0.25">
      <c r="A447" s="49">
        <v>5220</v>
      </c>
      <c r="B447" s="50" t="s">
        <v>560</v>
      </c>
    </row>
    <row r="448" spans="1:2" ht="15" customHeight="1" x14ac:dyDescent="0.25">
      <c r="A448" s="51">
        <v>5261</v>
      </c>
      <c r="B448" s="50" t="s">
        <v>561</v>
      </c>
    </row>
    <row r="449" spans="1:2" ht="15" customHeight="1" x14ac:dyDescent="0.25">
      <c r="A449" s="49">
        <v>5262</v>
      </c>
      <c r="B449" s="50" t="s">
        <v>562</v>
      </c>
    </row>
    <row r="450" spans="1:2" ht="15" customHeight="1" x14ac:dyDescent="0.25">
      <c r="A450" s="51">
        <v>5269</v>
      </c>
      <c r="B450" s="50" t="s">
        <v>563</v>
      </c>
    </row>
    <row r="451" spans="1:2" ht="15" customHeight="1" x14ac:dyDescent="0.25">
      <c r="A451" s="49">
        <v>5271</v>
      </c>
      <c r="B451" s="50" t="s">
        <v>564</v>
      </c>
    </row>
    <row r="452" spans="1:2" ht="15" customHeight="1" x14ac:dyDescent="0.25">
      <c r="A452" s="51">
        <v>5272</v>
      </c>
      <c r="B452" s="50" t="s">
        <v>565</v>
      </c>
    </row>
    <row r="453" spans="1:2" ht="15" customHeight="1" x14ac:dyDescent="0.25">
      <c r="A453" s="49">
        <v>5273</v>
      </c>
      <c r="B453" s="50" t="s">
        <v>153</v>
      </c>
    </row>
    <row r="454" spans="1:2" ht="15" customHeight="1" x14ac:dyDescent="0.25">
      <c r="A454" s="51">
        <v>5274</v>
      </c>
      <c r="B454" s="50" t="s">
        <v>566</v>
      </c>
    </row>
    <row r="455" spans="1:2" ht="15" customHeight="1" x14ac:dyDescent="0.25">
      <c r="A455" s="49">
        <v>5279</v>
      </c>
      <c r="B455" s="50" t="s">
        <v>154</v>
      </c>
    </row>
    <row r="456" spans="1:2" ht="15" customHeight="1" x14ac:dyDescent="0.25">
      <c r="A456" s="51">
        <v>5281</v>
      </c>
      <c r="B456" s="50" t="s">
        <v>567</v>
      </c>
    </row>
    <row r="457" spans="1:2" ht="15" customHeight="1" x14ac:dyDescent="0.25">
      <c r="A457" s="49">
        <v>5289</v>
      </c>
      <c r="B457" s="50" t="s">
        <v>568</v>
      </c>
    </row>
    <row r="458" spans="1:2" ht="15" customHeight="1" x14ac:dyDescent="0.25">
      <c r="A458" s="49">
        <v>5291</v>
      </c>
      <c r="B458" s="50" t="s">
        <v>569</v>
      </c>
    </row>
    <row r="459" spans="1:2" ht="15" customHeight="1" x14ac:dyDescent="0.25">
      <c r="A459" s="49">
        <v>5292</v>
      </c>
      <c r="B459" s="50" t="s">
        <v>570</v>
      </c>
    </row>
    <row r="460" spans="1:2" ht="15" customHeight="1" x14ac:dyDescent="0.25">
      <c r="A460" s="49">
        <v>5299</v>
      </c>
      <c r="B460" s="50" t="s">
        <v>571</v>
      </c>
    </row>
    <row r="461" spans="1:2" ht="15" customHeight="1" x14ac:dyDescent="0.25">
      <c r="A461" s="51">
        <v>5311</v>
      </c>
      <c r="B461" s="50" t="s">
        <v>155</v>
      </c>
    </row>
    <row r="462" spans="1:2" ht="15" customHeight="1" x14ac:dyDescent="0.25">
      <c r="A462" s="49">
        <v>5312</v>
      </c>
      <c r="B462" s="50" t="s">
        <v>572</v>
      </c>
    </row>
    <row r="463" spans="1:2" ht="15" customHeight="1" x14ac:dyDescent="0.25">
      <c r="A463" s="49">
        <v>5316</v>
      </c>
      <c r="B463" s="50" t="s">
        <v>573</v>
      </c>
    </row>
    <row r="464" spans="1:2" ht="15" customHeight="1" x14ac:dyDescent="0.25">
      <c r="A464" s="51">
        <v>5317</v>
      </c>
      <c r="B464" s="50" t="s">
        <v>574</v>
      </c>
    </row>
    <row r="465" spans="1:2" ht="15" customHeight="1" x14ac:dyDescent="0.25">
      <c r="A465" s="49">
        <v>5319</v>
      </c>
      <c r="B465" s="50" t="s">
        <v>575</v>
      </c>
    </row>
    <row r="466" spans="1:2" ht="15" customHeight="1" x14ac:dyDescent="0.25">
      <c r="A466" s="51">
        <v>5380</v>
      </c>
      <c r="B466" s="50" t="s">
        <v>576</v>
      </c>
    </row>
    <row r="467" spans="1:2" ht="15" customHeight="1" x14ac:dyDescent="0.25">
      <c r="A467" s="49">
        <v>5391</v>
      </c>
      <c r="B467" s="50" t="s">
        <v>577</v>
      </c>
    </row>
    <row r="468" spans="1:2" ht="15" customHeight="1" x14ac:dyDescent="0.25">
      <c r="A468" s="51">
        <v>5399</v>
      </c>
      <c r="B468" s="50" t="s">
        <v>578</v>
      </c>
    </row>
    <row r="469" spans="1:2" ht="15" customHeight="1" x14ac:dyDescent="0.25">
      <c r="A469" s="49">
        <v>5410</v>
      </c>
      <c r="B469" s="50" t="s">
        <v>579</v>
      </c>
    </row>
    <row r="470" spans="1:2" ht="15" customHeight="1" x14ac:dyDescent="0.25">
      <c r="A470" s="51">
        <v>5420</v>
      </c>
      <c r="B470" s="50" t="s">
        <v>580</v>
      </c>
    </row>
    <row r="471" spans="1:2" ht="15" customHeight="1" x14ac:dyDescent="0.25">
      <c r="A471" s="49">
        <v>5430</v>
      </c>
      <c r="B471" s="50" t="s">
        <v>581</v>
      </c>
    </row>
    <row r="472" spans="1:2" ht="15" customHeight="1" x14ac:dyDescent="0.25">
      <c r="A472" s="51">
        <v>5441</v>
      </c>
      <c r="B472" s="50" t="s">
        <v>582</v>
      </c>
    </row>
    <row r="473" spans="1:2" ht="15" customHeight="1" x14ac:dyDescent="0.25">
      <c r="A473" s="49">
        <v>5442</v>
      </c>
      <c r="B473" s="50" t="s">
        <v>583</v>
      </c>
    </row>
    <row r="474" spans="1:2" ht="15" customHeight="1" x14ac:dyDescent="0.25">
      <c r="A474" s="51">
        <v>5449</v>
      </c>
      <c r="B474" s="50" t="s">
        <v>584</v>
      </c>
    </row>
    <row r="475" spans="1:2" ht="15" customHeight="1" x14ac:dyDescent="0.25">
      <c r="A475" s="49">
        <v>5450</v>
      </c>
      <c r="B475" s="50" t="s">
        <v>585</v>
      </c>
    </row>
    <row r="476" spans="1:2" ht="15" customHeight="1" x14ac:dyDescent="0.25">
      <c r="A476" s="51">
        <v>5461</v>
      </c>
      <c r="B476" s="50" t="s">
        <v>586</v>
      </c>
    </row>
    <row r="477" spans="1:2" ht="15" customHeight="1" x14ac:dyDescent="0.25">
      <c r="A477" s="49">
        <v>5462</v>
      </c>
      <c r="B477" s="50" t="s">
        <v>587</v>
      </c>
    </row>
    <row r="478" spans="1:2" ht="15" customHeight="1" x14ac:dyDescent="0.25">
      <c r="A478" s="51">
        <v>5469</v>
      </c>
      <c r="B478" s="50" t="s">
        <v>588</v>
      </c>
    </row>
    <row r="479" spans="1:2" ht="15" customHeight="1" x14ac:dyDescent="0.25">
      <c r="A479" s="49">
        <v>5470</v>
      </c>
      <c r="B479" s="50" t="s">
        <v>589</v>
      </c>
    </row>
    <row r="480" spans="1:2" ht="15" customHeight="1" x14ac:dyDescent="0.25">
      <c r="A480" s="49">
        <v>5471</v>
      </c>
      <c r="B480" s="50" t="s">
        <v>590</v>
      </c>
    </row>
    <row r="481" spans="1:2" ht="15" customHeight="1" x14ac:dyDescent="0.25">
      <c r="A481" s="49">
        <v>5480</v>
      </c>
      <c r="B481" s="50" t="s">
        <v>591</v>
      </c>
    </row>
    <row r="482" spans="1:2" ht="15" customHeight="1" x14ac:dyDescent="0.25">
      <c r="A482" s="49">
        <v>5491</v>
      </c>
      <c r="B482" s="50" t="s">
        <v>592</v>
      </c>
    </row>
    <row r="483" spans="1:2" ht="15" customHeight="1" x14ac:dyDescent="0.25">
      <c r="A483" s="49">
        <v>5499</v>
      </c>
      <c r="B483" s="50" t="s">
        <v>593</v>
      </c>
    </row>
    <row r="484" spans="1:2" ht="15" customHeight="1" x14ac:dyDescent="0.25">
      <c r="A484" s="49">
        <v>5511</v>
      </c>
      <c r="B484" s="50" t="s">
        <v>48</v>
      </c>
    </row>
    <row r="485" spans="1:2" ht="15" customHeight="1" x14ac:dyDescent="0.25">
      <c r="A485" s="49">
        <v>5512</v>
      </c>
      <c r="B485" s="50" t="s">
        <v>156</v>
      </c>
    </row>
    <row r="486" spans="1:2" ht="15" customHeight="1" x14ac:dyDescent="0.25">
      <c r="A486" s="51">
        <v>5517</v>
      </c>
      <c r="B486" s="50" t="s">
        <v>594</v>
      </c>
    </row>
    <row r="487" spans="1:2" ht="15" customHeight="1" x14ac:dyDescent="0.25">
      <c r="A487" s="49">
        <v>5519</v>
      </c>
      <c r="B487" s="50" t="s">
        <v>157</v>
      </c>
    </row>
    <row r="488" spans="1:2" ht="15" customHeight="1" x14ac:dyDescent="0.25">
      <c r="A488" s="49">
        <v>5521</v>
      </c>
      <c r="B488" s="50" t="s">
        <v>595</v>
      </c>
    </row>
    <row r="489" spans="1:2" ht="15" customHeight="1" x14ac:dyDescent="0.25">
      <c r="A489" s="49">
        <v>5522</v>
      </c>
      <c r="B489" s="50" t="s">
        <v>596</v>
      </c>
    </row>
    <row r="490" spans="1:2" ht="15" customHeight="1" x14ac:dyDescent="0.25">
      <c r="A490" s="51">
        <v>5529</v>
      </c>
      <c r="B490" s="50" t="s">
        <v>597</v>
      </c>
    </row>
    <row r="491" spans="1:2" ht="15" customHeight="1" x14ac:dyDescent="0.25">
      <c r="A491" s="49">
        <v>5561</v>
      </c>
      <c r="B491" s="50" t="s">
        <v>598</v>
      </c>
    </row>
    <row r="492" spans="1:2" ht="15" customHeight="1" x14ac:dyDescent="0.25">
      <c r="A492" s="51">
        <v>5562</v>
      </c>
      <c r="B492" s="50" t="s">
        <v>599</v>
      </c>
    </row>
    <row r="493" spans="1:2" ht="15" customHeight="1" x14ac:dyDescent="0.25">
      <c r="A493" s="49">
        <v>5563</v>
      </c>
      <c r="B493" s="50" t="s">
        <v>600</v>
      </c>
    </row>
    <row r="494" spans="1:2" ht="15" customHeight="1" x14ac:dyDescent="0.25">
      <c r="A494" s="49">
        <v>5580</v>
      </c>
      <c r="B494" s="50" t="s">
        <v>601</v>
      </c>
    </row>
    <row r="495" spans="1:2" ht="15" customHeight="1" x14ac:dyDescent="0.25">
      <c r="A495" s="49">
        <v>5591</v>
      </c>
      <c r="B495" s="50" t="s">
        <v>602</v>
      </c>
    </row>
    <row r="496" spans="1:2" ht="15" customHeight="1" x14ac:dyDescent="0.25">
      <c r="A496" s="49">
        <v>5592</v>
      </c>
      <c r="B496" s="50" t="s">
        <v>570</v>
      </c>
    </row>
    <row r="497" spans="1:2" ht="15" customHeight="1" x14ac:dyDescent="0.25">
      <c r="A497" s="49">
        <v>5599</v>
      </c>
      <c r="B497" s="50" t="s">
        <v>603</v>
      </c>
    </row>
    <row r="498" spans="1:2" ht="15" customHeight="1" x14ac:dyDescent="0.25">
      <c r="A498" s="49">
        <v>6111</v>
      </c>
      <c r="B498" s="50" t="s">
        <v>604</v>
      </c>
    </row>
    <row r="499" spans="1:2" ht="15" customHeight="1" x14ac:dyDescent="0.25">
      <c r="A499" s="49">
        <v>6112</v>
      </c>
      <c r="B499" s="50" t="s">
        <v>605</v>
      </c>
    </row>
    <row r="500" spans="1:2" ht="15" customHeight="1" x14ac:dyDescent="0.25">
      <c r="A500" s="49">
        <v>6113</v>
      </c>
      <c r="B500" s="50" t="s">
        <v>49</v>
      </c>
    </row>
    <row r="501" spans="1:2" ht="15" customHeight="1" x14ac:dyDescent="0.25">
      <c r="A501" s="51">
        <v>6114</v>
      </c>
      <c r="B501" s="50" t="s">
        <v>606</v>
      </c>
    </row>
    <row r="502" spans="1:2" ht="15" customHeight="1" x14ac:dyDescent="0.25">
      <c r="A502" s="49">
        <v>6115</v>
      </c>
      <c r="B502" s="50" t="s">
        <v>607</v>
      </c>
    </row>
    <row r="503" spans="1:2" ht="15" customHeight="1" x14ac:dyDescent="0.25">
      <c r="A503" s="51">
        <v>6116</v>
      </c>
      <c r="B503" s="50" t="s">
        <v>608</v>
      </c>
    </row>
    <row r="504" spans="1:2" ht="15" customHeight="1" x14ac:dyDescent="0.25">
      <c r="A504" s="49">
        <v>6117</v>
      </c>
      <c r="B504" s="50" t="s">
        <v>175</v>
      </c>
    </row>
    <row r="505" spans="1:2" ht="15" customHeight="1" x14ac:dyDescent="0.25">
      <c r="A505" s="49">
        <v>6118</v>
      </c>
      <c r="B505" s="50" t="s">
        <v>609</v>
      </c>
    </row>
    <row r="506" spans="1:2" ht="15" customHeight="1" x14ac:dyDescent="0.25">
      <c r="A506" s="49">
        <v>6119</v>
      </c>
      <c r="B506" s="50" t="s">
        <v>610</v>
      </c>
    </row>
    <row r="507" spans="1:2" ht="15" customHeight="1" x14ac:dyDescent="0.25">
      <c r="A507" s="49">
        <v>6120</v>
      </c>
      <c r="B507" s="50" t="s">
        <v>611</v>
      </c>
    </row>
    <row r="508" spans="1:2" ht="15" customHeight="1" x14ac:dyDescent="0.25">
      <c r="A508" s="49">
        <v>6130</v>
      </c>
      <c r="B508" s="50" t="s">
        <v>612</v>
      </c>
    </row>
    <row r="509" spans="1:2" ht="15" customHeight="1" x14ac:dyDescent="0.25">
      <c r="A509" s="51">
        <v>6141</v>
      </c>
      <c r="B509" s="50" t="s">
        <v>613</v>
      </c>
    </row>
    <row r="510" spans="1:2" ht="15" customHeight="1" x14ac:dyDescent="0.25">
      <c r="A510" s="49">
        <v>6142</v>
      </c>
      <c r="B510" s="50" t="s">
        <v>614</v>
      </c>
    </row>
    <row r="511" spans="1:2" ht="15" customHeight="1" x14ac:dyDescent="0.25">
      <c r="A511" s="51">
        <v>6143</v>
      </c>
      <c r="B511" s="50" t="s">
        <v>615</v>
      </c>
    </row>
    <row r="512" spans="1:2" ht="15" customHeight="1" x14ac:dyDescent="0.25">
      <c r="A512" s="49">
        <v>6145</v>
      </c>
      <c r="B512" s="50" t="s">
        <v>616</v>
      </c>
    </row>
    <row r="513" spans="1:2" ht="15" customHeight="1" x14ac:dyDescent="0.25">
      <c r="A513" s="49">
        <v>6146</v>
      </c>
      <c r="B513" s="50" t="s">
        <v>617</v>
      </c>
    </row>
    <row r="514" spans="1:2" ht="15" customHeight="1" x14ac:dyDescent="0.25">
      <c r="A514" s="49">
        <v>6148</v>
      </c>
      <c r="B514" s="50" t="s">
        <v>618</v>
      </c>
    </row>
    <row r="515" spans="1:2" ht="15" customHeight="1" x14ac:dyDescent="0.25">
      <c r="A515" s="49">
        <v>6149</v>
      </c>
      <c r="B515" s="50" t="s">
        <v>619</v>
      </c>
    </row>
    <row r="516" spans="1:2" ht="15" customHeight="1" x14ac:dyDescent="0.25">
      <c r="A516" s="49">
        <v>6151</v>
      </c>
      <c r="B516" s="50" t="s">
        <v>620</v>
      </c>
    </row>
    <row r="517" spans="1:2" ht="15" customHeight="1" x14ac:dyDescent="0.25">
      <c r="A517" s="49">
        <v>6152</v>
      </c>
      <c r="B517" s="50" t="s">
        <v>621</v>
      </c>
    </row>
    <row r="518" spans="1:2" ht="15" customHeight="1" x14ac:dyDescent="0.25">
      <c r="A518" s="51">
        <v>6153</v>
      </c>
      <c r="B518" s="50" t="s">
        <v>622</v>
      </c>
    </row>
    <row r="519" spans="1:2" ht="15" customHeight="1" x14ac:dyDescent="0.25">
      <c r="A519" s="49">
        <v>6159</v>
      </c>
      <c r="B519" s="50" t="s">
        <v>623</v>
      </c>
    </row>
    <row r="520" spans="1:2" ht="15" customHeight="1" x14ac:dyDescent="0.25">
      <c r="A520" s="51">
        <v>6171</v>
      </c>
      <c r="B520" s="50" t="s">
        <v>624</v>
      </c>
    </row>
    <row r="521" spans="1:2" ht="15" customHeight="1" x14ac:dyDescent="0.25">
      <c r="A521" s="49">
        <v>6172</v>
      </c>
      <c r="B521" s="50" t="s">
        <v>51</v>
      </c>
    </row>
    <row r="522" spans="1:2" ht="15" customHeight="1" x14ac:dyDescent="0.25">
      <c r="A522" s="51">
        <v>6173</v>
      </c>
      <c r="B522" s="50" t="s">
        <v>625</v>
      </c>
    </row>
    <row r="523" spans="1:2" ht="15" customHeight="1" x14ac:dyDescent="0.25">
      <c r="A523" s="49">
        <v>6180</v>
      </c>
      <c r="B523" s="50" t="s">
        <v>626</v>
      </c>
    </row>
    <row r="524" spans="1:2" ht="15" customHeight="1" x14ac:dyDescent="0.25">
      <c r="A524" s="49">
        <v>6190</v>
      </c>
      <c r="B524" s="50" t="s">
        <v>627</v>
      </c>
    </row>
    <row r="525" spans="1:2" ht="15" customHeight="1" x14ac:dyDescent="0.25">
      <c r="A525" s="49">
        <v>6211</v>
      </c>
      <c r="B525" s="50" t="s">
        <v>628</v>
      </c>
    </row>
    <row r="526" spans="1:2" ht="15" customHeight="1" x14ac:dyDescent="0.25">
      <c r="A526" s="49">
        <v>6219</v>
      </c>
      <c r="B526" s="50" t="s">
        <v>629</v>
      </c>
    </row>
    <row r="527" spans="1:2" ht="15" customHeight="1" x14ac:dyDescent="0.25">
      <c r="A527" s="49">
        <v>6221</v>
      </c>
      <c r="B527" s="50" t="s">
        <v>52</v>
      </c>
    </row>
    <row r="528" spans="1:2" ht="15" customHeight="1" x14ac:dyDescent="0.25">
      <c r="A528" s="49">
        <v>6222</v>
      </c>
      <c r="B528" s="50" t="s">
        <v>630</v>
      </c>
    </row>
    <row r="529" spans="1:2" ht="15" customHeight="1" x14ac:dyDescent="0.25">
      <c r="A529" s="49">
        <v>6223</v>
      </c>
      <c r="B529" s="50" t="s">
        <v>177</v>
      </c>
    </row>
    <row r="530" spans="1:2" ht="15" customHeight="1" x14ac:dyDescent="0.25">
      <c r="A530" s="49">
        <v>6224</v>
      </c>
      <c r="B530" s="50" t="s">
        <v>631</v>
      </c>
    </row>
    <row r="531" spans="1:2" ht="15" customHeight="1" x14ac:dyDescent="0.25">
      <c r="A531" s="51">
        <v>6229</v>
      </c>
      <c r="B531" s="50" t="s">
        <v>632</v>
      </c>
    </row>
    <row r="532" spans="1:2" ht="15" customHeight="1" x14ac:dyDescent="0.25">
      <c r="A532" s="49">
        <v>6310</v>
      </c>
      <c r="B532" s="50" t="s">
        <v>54</v>
      </c>
    </row>
    <row r="533" spans="1:2" ht="15" customHeight="1" x14ac:dyDescent="0.25">
      <c r="A533" s="49">
        <v>6320</v>
      </c>
      <c r="B533" s="50" t="s">
        <v>56</v>
      </c>
    </row>
    <row r="534" spans="1:2" ht="15" customHeight="1" x14ac:dyDescent="0.25">
      <c r="A534" s="49">
        <v>6330</v>
      </c>
      <c r="B534" s="50" t="s">
        <v>633</v>
      </c>
    </row>
    <row r="535" spans="1:2" ht="15" customHeight="1" x14ac:dyDescent="0.25">
      <c r="A535" s="49">
        <v>6391</v>
      </c>
      <c r="B535" s="50" t="s">
        <v>634</v>
      </c>
    </row>
    <row r="536" spans="1:2" ht="15" customHeight="1" x14ac:dyDescent="0.25">
      <c r="A536" s="49">
        <v>6399</v>
      </c>
      <c r="B536" s="50" t="s">
        <v>178</v>
      </c>
    </row>
    <row r="537" spans="1:2" ht="15" customHeight="1" x14ac:dyDescent="0.25">
      <c r="A537" s="51">
        <v>6401</v>
      </c>
      <c r="B537" s="50" t="s">
        <v>635</v>
      </c>
    </row>
    <row r="538" spans="1:2" ht="15" customHeight="1" x14ac:dyDescent="0.25">
      <c r="A538" s="49">
        <v>6402</v>
      </c>
      <c r="B538" s="50" t="s">
        <v>58</v>
      </c>
    </row>
    <row r="539" spans="1:2" ht="15" customHeight="1" x14ac:dyDescent="0.25">
      <c r="A539" s="49">
        <v>6409</v>
      </c>
      <c r="B539" s="50" t="s">
        <v>60</v>
      </c>
    </row>
  </sheetData>
  <mergeCells count="3">
    <mergeCell ref="A1:B1"/>
    <mergeCell ref="A3:B3"/>
    <mergeCell ref="A12:B12"/>
  </mergeCells>
  <pageMargins left="0.39370078740157483" right="0.39370078740157483" top="0.59055118110236227" bottom="0.47244094488188981" header="0" footer="0"/>
  <pageSetup paperSize="9" scale="80" firstPageNumber="29" fitToHeight="0" orientation="portrait" useFirstPageNumber="1" r:id="rId1"/>
  <headerFooter alignWithMargins="0">
    <oddFooter>&amp;L_x000D_&amp;1#&amp;"Calibri"&amp;9&amp;K000000 Klasifikace informací: Neveřejné&amp;C&amp;"Tahoma,Obyčejné"&amp;P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EFF4E-3DBA-49F8-BE48-9281D20F7453}">
  <sheetPr>
    <pageSetUpPr fitToPage="1"/>
  </sheetPr>
  <dimension ref="A1:D551"/>
  <sheetViews>
    <sheetView showGridLines="0" topLeftCell="A495" zoomScaleNormal="100" zoomScaleSheetLayoutView="100" workbookViewId="0">
      <selection activeCell="P30" sqref="P30"/>
    </sheetView>
  </sheetViews>
  <sheetFormatPr defaultColWidth="9.140625" defaultRowHeight="15" customHeight="1" x14ac:dyDescent="0.25"/>
  <cols>
    <col min="1" max="1" width="5.85546875" style="48" customWidth="1"/>
    <col min="2" max="2" width="115.7109375" style="48" customWidth="1"/>
    <col min="3" max="3" width="11.140625" style="48" customWidth="1"/>
    <col min="4" max="16384" width="9.140625" style="48"/>
  </cols>
  <sheetData>
    <row r="1" spans="1:4" ht="18" customHeight="1" x14ac:dyDescent="0.25">
      <c r="A1" s="55" t="s">
        <v>636</v>
      </c>
      <c r="C1" s="56" t="s">
        <v>637</v>
      </c>
      <c r="D1" s="57"/>
    </row>
    <row r="2" spans="1:4" ht="12.75" x14ac:dyDescent="0.25">
      <c r="A2" s="55"/>
      <c r="C2" s="58" t="s">
        <v>638</v>
      </c>
      <c r="D2" s="58"/>
    </row>
    <row r="3" spans="1:4" ht="15" customHeight="1" x14ac:dyDescent="0.25">
      <c r="A3" s="75" t="s">
        <v>639</v>
      </c>
      <c r="B3" s="75"/>
    </row>
    <row r="4" spans="1:4" ht="9" customHeight="1" x14ac:dyDescent="0.25">
      <c r="A4" s="59"/>
      <c r="B4" s="59"/>
    </row>
    <row r="5" spans="1:4" ht="15" customHeight="1" x14ac:dyDescent="0.25">
      <c r="A5" s="55" t="s">
        <v>203</v>
      </c>
      <c r="B5" s="59" t="s">
        <v>16</v>
      </c>
    </row>
    <row r="6" spans="1:4" ht="15" customHeight="1" x14ac:dyDescent="0.25">
      <c r="A6" s="55" t="s">
        <v>205</v>
      </c>
      <c r="B6" s="59" t="s">
        <v>63</v>
      </c>
    </row>
    <row r="7" spans="1:4" ht="15" customHeight="1" x14ac:dyDescent="0.25">
      <c r="A7" s="55" t="s">
        <v>207</v>
      </c>
      <c r="B7" s="59" t="s">
        <v>640</v>
      </c>
    </row>
    <row r="8" spans="1:4" ht="15" customHeight="1" x14ac:dyDescent="0.25">
      <c r="A8" s="55" t="s">
        <v>209</v>
      </c>
      <c r="B8" s="59" t="s">
        <v>641</v>
      </c>
    </row>
    <row r="9" spans="1:4" ht="15" customHeight="1" x14ac:dyDescent="0.25">
      <c r="A9" s="55" t="s">
        <v>211</v>
      </c>
      <c r="B9" s="59" t="s">
        <v>79</v>
      </c>
    </row>
    <row r="10" spans="1:4" ht="15" customHeight="1" x14ac:dyDescent="0.25">
      <c r="A10" s="55" t="s">
        <v>213</v>
      </c>
      <c r="B10" s="59" t="s">
        <v>186</v>
      </c>
    </row>
    <row r="11" spans="1:4" ht="15" customHeight="1" x14ac:dyDescent="0.25">
      <c r="A11" s="55" t="s">
        <v>642</v>
      </c>
      <c r="B11" s="59" t="s">
        <v>643</v>
      </c>
    </row>
    <row r="12" spans="1:4" ht="9" customHeight="1" x14ac:dyDescent="0.25">
      <c r="A12" s="59"/>
      <c r="B12" s="59"/>
    </row>
    <row r="13" spans="1:4" ht="15" customHeight="1" x14ac:dyDescent="0.25">
      <c r="A13" s="75" t="s">
        <v>644</v>
      </c>
      <c r="B13" s="74"/>
    </row>
    <row r="14" spans="1:4" ht="9" customHeight="1" x14ac:dyDescent="0.25"/>
    <row r="15" spans="1:4" ht="15" customHeight="1" x14ac:dyDescent="0.25">
      <c r="A15" s="49">
        <v>1111</v>
      </c>
      <c r="B15" s="60" t="s">
        <v>645</v>
      </c>
    </row>
    <row r="16" spans="1:4" ht="15" customHeight="1" x14ac:dyDescent="0.25">
      <c r="A16" s="49">
        <v>1112</v>
      </c>
      <c r="B16" s="60" t="s">
        <v>646</v>
      </c>
    </row>
    <row r="17" spans="1:2" ht="15" customHeight="1" x14ac:dyDescent="0.25">
      <c r="A17" s="49">
        <v>1113</v>
      </c>
      <c r="B17" s="60" t="s">
        <v>647</v>
      </c>
    </row>
    <row r="18" spans="1:2" ht="15" customHeight="1" x14ac:dyDescent="0.25">
      <c r="A18" s="49">
        <v>1121</v>
      </c>
      <c r="B18" s="60" t="s">
        <v>12</v>
      </c>
    </row>
    <row r="19" spans="1:2" ht="15" customHeight="1" x14ac:dyDescent="0.25">
      <c r="A19" s="49">
        <v>1122</v>
      </c>
      <c r="B19" s="60" t="s">
        <v>648</v>
      </c>
    </row>
    <row r="20" spans="1:2" ht="15" customHeight="1" x14ac:dyDescent="0.25">
      <c r="A20" s="49">
        <v>1123</v>
      </c>
      <c r="B20" s="60" t="s">
        <v>649</v>
      </c>
    </row>
    <row r="21" spans="1:2" ht="15" customHeight="1" x14ac:dyDescent="0.25">
      <c r="A21" s="49">
        <v>1211</v>
      </c>
      <c r="B21" s="60" t="s">
        <v>13</v>
      </c>
    </row>
    <row r="22" spans="1:2" ht="15" customHeight="1" x14ac:dyDescent="0.25">
      <c r="A22" s="61">
        <v>1220</v>
      </c>
      <c r="B22" s="62" t="s">
        <v>650</v>
      </c>
    </row>
    <row r="23" spans="1:2" ht="15" customHeight="1" x14ac:dyDescent="0.25">
      <c r="A23" s="49">
        <v>1221</v>
      </c>
      <c r="B23" s="60" t="s">
        <v>651</v>
      </c>
    </row>
    <row r="24" spans="1:2" ht="15" customHeight="1" x14ac:dyDescent="0.25">
      <c r="A24" s="49">
        <v>1222</v>
      </c>
      <c r="B24" s="60" t="s">
        <v>652</v>
      </c>
    </row>
    <row r="25" spans="1:2" ht="15" customHeight="1" x14ac:dyDescent="0.25">
      <c r="A25" s="49">
        <v>1223</v>
      </c>
      <c r="B25" s="60" t="s">
        <v>653</v>
      </c>
    </row>
    <row r="26" spans="1:2" ht="15" customHeight="1" x14ac:dyDescent="0.25">
      <c r="A26" s="49">
        <v>1224</v>
      </c>
      <c r="B26" s="60" t="s">
        <v>654</v>
      </c>
    </row>
    <row r="27" spans="1:2" ht="15" customHeight="1" x14ac:dyDescent="0.25">
      <c r="A27" s="49">
        <v>1225</v>
      </c>
      <c r="B27" s="60" t="s">
        <v>655</v>
      </c>
    </row>
    <row r="28" spans="1:2" ht="15" customHeight="1" x14ac:dyDescent="0.25">
      <c r="A28" s="49">
        <v>1226</v>
      </c>
      <c r="B28" s="60" t="s">
        <v>656</v>
      </c>
    </row>
    <row r="29" spans="1:2" ht="15" customHeight="1" x14ac:dyDescent="0.25">
      <c r="A29" s="49">
        <v>1227</v>
      </c>
      <c r="B29" s="60" t="s">
        <v>657</v>
      </c>
    </row>
    <row r="30" spans="1:2" ht="15" customHeight="1" x14ac:dyDescent="0.25">
      <c r="A30" s="49">
        <v>1228</v>
      </c>
      <c r="B30" s="60" t="s">
        <v>658</v>
      </c>
    </row>
    <row r="31" spans="1:2" ht="15" customHeight="1" x14ac:dyDescent="0.25">
      <c r="A31" s="49">
        <v>1229</v>
      </c>
      <c r="B31" s="60" t="s">
        <v>659</v>
      </c>
    </row>
    <row r="32" spans="1:2" ht="15" customHeight="1" x14ac:dyDescent="0.25">
      <c r="A32" s="49">
        <v>1231</v>
      </c>
      <c r="B32" s="60" t="s">
        <v>660</v>
      </c>
    </row>
    <row r="33" spans="1:2" ht="15" customHeight="1" x14ac:dyDescent="0.25">
      <c r="A33" s="49">
        <v>1232</v>
      </c>
      <c r="B33" s="60" t="s">
        <v>661</v>
      </c>
    </row>
    <row r="34" spans="1:2" ht="15" customHeight="1" x14ac:dyDescent="0.25">
      <c r="A34" s="49">
        <v>1233</v>
      </c>
      <c r="B34" s="60" t="s">
        <v>662</v>
      </c>
    </row>
    <row r="35" spans="1:2" ht="15" customHeight="1" x14ac:dyDescent="0.25">
      <c r="A35" s="49">
        <v>1234</v>
      </c>
      <c r="B35" s="60" t="s">
        <v>663</v>
      </c>
    </row>
    <row r="36" spans="1:2" ht="15" customHeight="1" x14ac:dyDescent="0.25">
      <c r="A36" s="49">
        <v>1321</v>
      </c>
      <c r="B36" s="60" t="s">
        <v>664</v>
      </c>
    </row>
    <row r="37" spans="1:2" ht="15" customHeight="1" x14ac:dyDescent="0.25">
      <c r="A37" s="49">
        <v>1322</v>
      </c>
      <c r="B37" s="60" t="s">
        <v>665</v>
      </c>
    </row>
    <row r="38" spans="1:2" ht="15" customHeight="1" x14ac:dyDescent="0.25">
      <c r="A38" s="49">
        <v>1323</v>
      </c>
      <c r="B38" s="60" t="s">
        <v>666</v>
      </c>
    </row>
    <row r="39" spans="1:2" ht="15" customHeight="1" x14ac:dyDescent="0.25">
      <c r="A39" s="49">
        <v>1331</v>
      </c>
      <c r="B39" s="60" t="s">
        <v>667</v>
      </c>
    </row>
    <row r="40" spans="1:2" ht="15" customHeight="1" x14ac:dyDescent="0.25">
      <c r="A40" s="49">
        <v>1332</v>
      </c>
      <c r="B40" s="60" t="s">
        <v>14</v>
      </c>
    </row>
    <row r="41" spans="1:2" ht="15" customHeight="1" x14ac:dyDescent="0.25">
      <c r="A41" s="49">
        <v>1333</v>
      </c>
      <c r="B41" s="60" t="s">
        <v>668</v>
      </c>
    </row>
    <row r="42" spans="1:2" ht="15" customHeight="1" x14ac:dyDescent="0.25">
      <c r="A42" s="49">
        <v>1334</v>
      </c>
      <c r="B42" s="60" t="s">
        <v>669</v>
      </c>
    </row>
    <row r="43" spans="1:2" ht="15" customHeight="1" x14ac:dyDescent="0.25">
      <c r="A43" s="49">
        <v>1335</v>
      </c>
      <c r="B43" s="60" t="s">
        <v>670</v>
      </c>
    </row>
    <row r="44" spans="1:2" ht="15" customHeight="1" x14ac:dyDescent="0.25">
      <c r="A44" s="49">
        <v>1336</v>
      </c>
      <c r="B44" s="60" t="s">
        <v>671</v>
      </c>
    </row>
    <row r="45" spans="1:2" ht="15" customHeight="1" x14ac:dyDescent="0.25">
      <c r="A45" s="49">
        <v>1337</v>
      </c>
      <c r="B45" s="60" t="s">
        <v>672</v>
      </c>
    </row>
    <row r="46" spans="1:2" ht="15" customHeight="1" x14ac:dyDescent="0.25">
      <c r="A46" s="49">
        <v>1338</v>
      </c>
      <c r="B46" s="60" t="s">
        <v>673</v>
      </c>
    </row>
    <row r="47" spans="1:2" ht="15" customHeight="1" x14ac:dyDescent="0.25">
      <c r="A47" s="49">
        <v>1339</v>
      </c>
      <c r="B47" s="50" t="s">
        <v>674</v>
      </c>
    </row>
    <row r="48" spans="1:2" ht="15" customHeight="1" x14ac:dyDescent="0.25">
      <c r="A48" s="49">
        <v>1341</v>
      </c>
      <c r="B48" s="60" t="s">
        <v>675</v>
      </c>
    </row>
    <row r="49" spans="1:2" ht="15" customHeight="1" x14ac:dyDescent="0.25">
      <c r="A49" s="49">
        <v>1342</v>
      </c>
      <c r="B49" s="50" t="s">
        <v>676</v>
      </c>
    </row>
    <row r="50" spans="1:2" ht="15" customHeight="1" x14ac:dyDescent="0.25">
      <c r="A50" s="49">
        <v>1343</v>
      </c>
      <c r="B50" s="60" t="s">
        <v>677</v>
      </c>
    </row>
    <row r="51" spans="1:2" ht="15" customHeight="1" x14ac:dyDescent="0.25">
      <c r="A51" s="49">
        <v>1344</v>
      </c>
      <c r="B51" s="50" t="s">
        <v>678</v>
      </c>
    </row>
    <row r="52" spans="1:2" ht="15" customHeight="1" x14ac:dyDescent="0.25">
      <c r="A52" s="49">
        <v>1345</v>
      </c>
      <c r="B52" s="50" t="s">
        <v>679</v>
      </c>
    </row>
    <row r="53" spans="1:2" ht="15" customHeight="1" x14ac:dyDescent="0.25">
      <c r="A53" s="49">
        <v>1346</v>
      </c>
      <c r="B53" s="50" t="s">
        <v>680</v>
      </c>
    </row>
    <row r="54" spans="1:2" ht="15" customHeight="1" x14ac:dyDescent="0.25">
      <c r="A54" s="49">
        <v>1348</v>
      </c>
      <c r="B54" s="50" t="s">
        <v>681</v>
      </c>
    </row>
    <row r="55" spans="1:2" ht="15" customHeight="1" x14ac:dyDescent="0.25">
      <c r="A55" s="49">
        <v>1349</v>
      </c>
      <c r="B55" s="60" t="s">
        <v>682</v>
      </c>
    </row>
    <row r="56" spans="1:2" ht="15" customHeight="1" x14ac:dyDescent="0.25">
      <c r="A56" s="49">
        <v>1353</v>
      </c>
      <c r="B56" s="50" t="s">
        <v>683</v>
      </c>
    </row>
    <row r="57" spans="1:2" ht="15" customHeight="1" x14ac:dyDescent="0.25">
      <c r="A57" s="49">
        <v>1354</v>
      </c>
      <c r="B57" s="50" t="s">
        <v>684</v>
      </c>
    </row>
    <row r="58" spans="1:2" ht="15" customHeight="1" x14ac:dyDescent="0.25">
      <c r="A58" s="49">
        <v>1356</v>
      </c>
      <c r="B58" s="50" t="s">
        <v>685</v>
      </c>
    </row>
    <row r="59" spans="1:2" ht="15" customHeight="1" x14ac:dyDescent="0.25">
      <c r="A59" s="49">
        <v>1357</v>
      </c>
      <c r="B59" s="50" t="s">
        <v>686</v>
      </c>
    </row>
    <row r="60" spans="1:2" ht="15" customHeight="1" x14ac:dyDescent="0.25">
      <c r="A60" s="49">
        <v>1358</v>
      </c>
      <c r="B60" s="50" t="s">
        <v>687</v>
      </c>
    </row>
    <row r="61" spans="1:2" ht="15" customHeight="1" x14ac:dyDescent="0.25">
      <c r="A61" s="49">
        <v>1359</v>
      </c>
      <c r="B61" s="50" t="s">
        <v>688</v>
      </c>
    </row>
    <row r="62" spans="1:2" ht="15" customHeight="1" x14ac:dyDescent="0.25">
      <c r="A62" s="49">
        <v>1361</v>
      </c>
      <c r="B62" s="60" t="s">
        <v>15</v>
      </c>
    </row>
    <row r="63" spans="1:2" ht="15" customHeight="1" x14ac:dyDescent="0.25">
      <c r="A63" s="49">
        <v>1362</v>
      </c>
      <c r="B63" s="60" t="s">
        <v>689</v>
      </c>
    </row>
    <row r="64" spans="1:2" ht="15" customHeight="1" x14ac:dyDescent="0.25">
      <c r="A64" s="49">
        <v>1371</v>
      </c>
      <c r="B64" s="60" t="s">
        <v>690</v>
      </c>
    </row>
    <row r="65" spans="1:2" ht="15" customHeight="1" x14ac:dyDescent="0.25">
      <c r="A65" s="49">
        <v>1372</v>
      </c>
      <c r="B65" s="60" t="s">
        <v>691</v>
      </c>
    </row>
    <row r="66" spans="1:2" ht="15" customHeight="1" x14ac:dyDescent="0.25">
      <c r="A66" s="49">
        <v>1373</v>
      </c>
      <c r="B66" s="60" t="s">
        <v>692</v>
      </c>
    </row>
    <row r="67" spans="1:2" ht="15" customHeight="1" x14ac:dyDescent="0.25">
      <c r="A67" s="49">
        <v>1379</v>
      </c>
      <c r="B67" s="60" t="s">
        <v>693</v>
      </c>
    </row>
    <row r="68" spans="1:2" ht="15" customHeight="1" x14ac:dyDescent="0.25">
      <c r="A68" s="49">
        <v>1381</v>
      </c>
      <c r="B68" s="62" t="s">
        <v>694</v>
      </c>
    </row>
    <row r="69" spans="1:2" ht="15" customHeight="1" x14ac:dyDescent="0.25">
      <c r="A69" s="49">
        <v>1382</v>
      </c>
      <c r="B69" s="62" t="s">
        <v>695</v>
      </c>
    </row>
    <row r="70" spans="1:2" ht="15" customHeight="1" x14ac:dyDescent="0.25">
      <c r="A70" s="49">
        <v>1383</v>
      </c>
      <c r="B70" s="60" t="s">
        <v>696</v>
      </c>
    </row>
    <row r="71" spans="1:2" ht="15" customHeight="1" x14ac:dyDescent="0.25">
      <c r="A71" s="63">
        <v>1384</v>
      </c>
      <c r="B71" s="64" t="s">
        <v>697</v>
      </c>
    </row>
    <row r="72" spans="1:2" ht="15" customHeight="1" x14ac:dyDescent="0.25">
      <c r="A72" s="49">
        <v>1385</v>
      </c>
      <c r="B72" s="62" t="s">
        <v>698</v>
      </c>
    </row>
    <row r="73" spans="1:2" ht="15" customHeight="1" x14ac:dyDescent="0.25">
      <c r="A73" s="61">
        <v>1386</v>
      </c>
      <c r="B73" s="62" t="s">
        <v>699</v>
      </c>
    </row>
    <row r="74" spans="1:2" ht="15" customHeight="1" x14ac:dyDescent="0.25">
      <c r="A74" s="61">
        <v>1387</v>
      </c>
      <c r="B74" s="62" t="s">
        <v>700</v>
      </c>
    </row>
    <row r="75" spans="1:2" ht="15" customHeight="1" x14ac:dyDescent="0.25">
      <c r="A75" s="61">
        <v>1388</v>
      </c>
      <c r="B75" s="62" t="s">
        <v>701</v>
      </c>
    </row>
    <row r="76" spans="1:2" ht="15" customHeight="1" x14ac:dyDescent="0.25">
      <c r="A76" s="61">
        <v>1389</v>
      </c>
      <c r="B76" s="62" t="s">
        <v>702</v>
      </c>
    </row>
    <row r="77" spans="1:2" ht="15" customHeight="1" x14ac:dyDescent="0.25">
      <c r="A77" s="49">
        <v>1401</v>
      </c>
      <c r="B77" s="50" t="s">
        <v>703</v>
      </c>
    </row>
    <row r="78" spans="1:2" ht="15" customHeight="1" x14ac:dyDescent="0.25">
      <c r="A78" s="49">
        <v>1409</v>
      </c>
      <c r="B78" s="50" t="s">
        <v>704</v>
      </c>
    </row>
    <row r="79" spans="1:2" ht="15" customHeight="1" x14ac:dyDescent="0.25">
      <c r="A79" s="49">
        <v>1511</v>
      </c>
      <c r="B79" s="65" t="s">
        <v>705</v>
      </c>
    </row>
    <row r="80" spans="1:2" ht="15" customHeight="1" x14ac:dyDescent="0.25">
      <c r="A80" s="49">
        <v>1521</v>
      </c>
      <c r="B80" s="50" t="s">
        <v>706</v>
      </c>
    </row>
    <row r="81" spans="1:2" ht="15" customHeight="1" x14ac:dyDescent="0.25">
      <c r="A81" s="49">
        <v>1522</v>
      </c>
      <c r="B81" s="50" t="s">
        <v>707</v>
      </c>
    </row>
    <row r="82" spans="1:2" ht="15" customHeight="1" x14ac:dyDescent="0.25">
      <c r="A82" s="49">
        <v>1523</v>
      </c>
      <c r="B82" s="50" t="s">
        <v>708</v>
      </c>
    </row>
    <row r="83" spans="1:2" ht="15" customHeight="1" x14ac:dyDescent="0.25">
      <c r="A83" s="49">
        <v>1611</v>
      </c>
      <c r="B83" s="50" t="s">
        <v>709</v>
      </c>
    </row>
    <row r="84" spans="1:2" ht="15" customHeight="1" x14ac:dyDescent="0.25">
      <c r="A84" s="49">
        <v>1612</v>
      </c>
      <c r="B84" s="66" t="s">
        <v>710</v>
      </c>
    </row>
    <row r="85" spans="1:2" ht="15" customHeight="1" x14ac:dyDescent="0.25">
      <c r="A85" s="49">
        <v>1613</v>
      </c>
      <c r="B85" s="50" t="s">
        <v>711</v>
      </c>
    </row>
    <row r="86" spans="1:2" ht="15" customHeight="1" x14ac:dyDescent="0.25">
      <c r="A86" s="49">
        <v>1614</v>
      </c>
      <c r="B86" s="50" t="s">
        <v>712</v>
      </c>
    </row>
    <row r="87" spans="1:2" ht="15" customHeight="1" x14ac:dyDescent="0.25">
      <c r="A87" s="61">
        <v>1615</v>
      </c>
      <c r="B87" s="66" t="s">
        <v>713</v>
      </c>
    </row>
    <row r="88" spans="1:2" ht="15" customHeight="1" x14ac:dyDescent="0.25">
      <c r="A88" s="49">
        <v>1617</v>
      </c>
      <c r="B88" s="50" t="s">
        <v>714</v>
      </c>
    </row>
    <row r="89" spans="1:2" ht="15" customHeight="1" x14ac:dyDescent="0.25">
      <c r="A89" s="49">
        <v>1618</v>
      </c>
      <c r="B89" s="50" t="s">
        <v>715</v>
      </c>
    </row>
    <row r="90" spans="1:2" ht="15" customHeight="1" x14ac:dyDescent="0.25">
      <c r="A90" s="49">
        <v>1627</v>
      </c>
      <c r="B90" s="50" t="s">
        <v>716</v>
      </c>
    </row>
    <row r="91" spans="1:2" ht="15" customHeight="1" x14ac:dyDescent="0.25">
      <c r="A91" s="49">
        <v>1628</v>
      </c>
      <c r="B91" s="50" t="s">
        <v>717</v>
      </c>
    </row>
    <row r="92" spans="1:2" ht="15" customHeight="1" x14ac:dyDescent="0.25">
      <c r="A92" s="49">
        <v>1629</v>
      </c>
      <c r="B92" s="50" t="s">
        <v>718</v>
      </c>
    </row>
    <row r="93" spans="1:2" ht="15" customHeight="1" x14ac:dyDescent="0.25">
      <c r="A93" s="49">
        <v>1701</v>
      </c>
      <c r="B93" s="50" t="s">
        <v>719</v>
      </c>
    </row>
    <row r="94" spans="1:2" ht="15" customHeight="1" x14ac:dyDescent="0.25">
      <c r="A94" s="49">
        <v>1702</v>
      </c>
      <c r="B94" s="50" t="s">
        <v>720</v>
      </c>
    </row>
    <row r="95" spans="1:2" ht="15" customHeight="1" x14ac:dyDescent="0.25">
      <c r="A95" s="49">
        <v>1703</v>
      </c>
      <c r="B95" s="50" t="s">
        <v>721</v>
      </c>
    </row>
    <row r="96" spans="1:2" ht="15" customHeight="1" x14ac:dyDescent="0.25">
      <c r="A96" s="49">
        <v>1704</v>
      </c>
      <c r="B96" s="50" t="s">
        <v>722</v>
      </c>
    </row>
    <row r="97" spans="1:2" ht="15" customHeight="1" x14ac:dyDescent="0.25">
      <c r="A97" s="49">
        <v>1706</v>
      </c>
      <c r="B97" s="60" t="s">
        <v>723</v>
      </c>
    </row>
    <row r="98" spans="1:2" ht="15" customHeight="1" x14ac:dyDescent="0.25">
      <c r="A98" s="49">
        <v>2111</v>
      </c>
      <c r="B98" s="60" t="s">
        <v>724</v>
      </c>
    </row>
    <row r="99" spans="1:2" ht="15" customHeight="1" x14ac:dyDescent="0.25">
      <c r="A99" s="49">
        <v>2112</v>
      </c>
      <c r="B99" s="50" t="s">
        <v>725</v>
      </c>
    </row>
    <row r="100" spans="1:2" ht="15" customHeight="1" x14ac:dyDescent="0.25">
      <c r="A100" s="49">
        <v>2113</v>
      </c>
      <c r="B100" s="60" t="s">
        <v>726</v>
      </c>
    </row>
    <row r="101" spans="1:2" ht="15" customHeight="1" x14ac:dyDescent="0.25">
      <c r="A101" s="49">
        <v>2115</v>
      </c>
      <c r="B101" s="50" t="s">
        <v>727</v>
      </c>
    </row>
    <row r="102" spans="1:2" ht="15" customHeight="1" x14ac:dyDescent="0.25">
      <c r="A102" s="49">
        <v>2119</v>
      </c>
      <c r="B102" s="60" t="s">
        <v>37</v>
      </c>
    </row>
    <row r="103" spans="1:2" ht="15" customHeight="1" x14ac:dyDescent="0.25">
      <c r="A103" s="49">
        <v>2121</v>
      </c>
      <c r="B103" s="50" t="s">
        <v>728</v>
      </c>
    </row>
    <row r="104" spans="1:2" ht="15" customHeight="1" x14ac:dyDescent="0.25">
      <c r="A104" s="49">
        <v>2122</v>
      </c>
      <c r="B104" s="60" t="s">
        <v>18</v>
      </c>
    </row>
    <row r="105" spans="1:2" ht="15" customHeight="1" x14ac:dyDescent="0.25">
      <c r="A105" s="49">
        <v>2123</v>
      </c>
      <c r="B105" s="60" t="s">
        <v>729</v>
      </c>
    </row>
    <row r="106" spans="1:2" ht="15" customHeight="1" x14ac:dyDescent="0.25">
      <c r="A106" s="49">
        <v>2124</v>
      </c>
      <c r="B106" s="60" t="s">
        <v>730</v>
      </c>
    </row>
    <row r="107" spans="1:2" ht="15" customHeight="1" x14ac:dyDescent="0.25">
      <c r="A107" s="49">
        <v>2125</v>
      </c>
      <c r="B107" s="50" t="s">
        <v>731</v>
      </c>
    </row>
    <row r="108" spans="1:2" ht="15" customHeight="1" x14ac:dyDescent="0.25">
      <c r="A108" s="49">
        <v>2129</v>
      </c>
      <c r="B108" s="50" t="s">
        <v>732</v>
      </c>
    </row>
    <row r="109" spans="1:2" ht="15" customHeight="1" x14ac:dyDescent="0.25">
      <c r="A109" s="49">
        <v>2131</v>
      </c>
      <c r="B109" s="60" t="s">
        <v>38</v>
      </c>
    </row>
    <row r="110" spans="1:2" ht="15" customHeight="1" x14ac:dyDescent="0.25">
      <c r="A110" s="49">
        <v>2132</v>
      </c>
      <c r="B110" s="60" t="s">
        <v>733</v>
      </c>
    </row>
    <row r="111" spans="1:2" ht="15" customHeight="1" x14ac:dyDescent="0.25">
      <c r="A111" s="49">
        <v>2133</v>
      </c>
      <c r="B111" s="50" t="s">
        <v>39</v>
      </c>
    </row>
    <row r="112" spans="1:2" ht="15" customHeight="1" x14ac:dyDescent="0.25">
      <c r="A112" s="49">
        <v>2139</v>
      </c>
      <c r="B112" s="60" t="s">
        <v>50</v>
      </c>
    </row>
    <row r="113" spans="1:2" ht="15" customHeight="1" x14ac:dyDescent="0.25">
      <c r="A113" s="49">
        <v>2140</v>
      </c>
      <c r="B113" s="50" t="s">
        <v>734</v>
      </c>
    </row>
    <row r="114" spans="1:2" ht="15" customHeight="1" x14ac:dyDescent="0.25">
      <c r="A114" s="49">
        <v>2141</v>
      </c>
      <c r="B114" s="50" t="s">
        <v>53</v>
      </c>
    </row>
    <row r="115" spans="1:2" ht="15" customHeight="1" x14ac:dyDescent="0.25">
      <c r="A115" s="49">
        <v>2142</v>
      </c>
      <c r="B115" s="60" t="s">
        <v>735</v>
      </c>
    </row>
    <row r="116" spans="1:2" ht="15" customHeight="1" x14ac:dyDescent="0.25">
      <c r="A116" s="49">
        <v>2143</v>
      </c>
      <c r="B116" s="50" t="s">
        <v>736</v>
      </c>
    </row>
    <row r="117" spans="1:2" ht="15" customHeight="1" x14ac:dyDescent="0.25">
      <c r="A117" s="49">
        <v>2144</v>
      </c>
      <c r="B117" s="60" t="s">
        <v>737</v>
      </c>
    </row>
    <row r="118" spans="1:2" ht="15" customHeight="1" x14ac:dyDescent="0.25">
      <c r="A118" s="49">
        <v>2145</v>
      </c>
      <c r="B118" s="50" t="s">
        <v>738</v>
      </c>
    </row>
    <row r="119" spans="1:2" ht="15" customHeight="1" x14ac:dyDescent="0.25">
      <c r="A119" s="49">
        <v>2146</v>
      </c>
      <c r="B119" s="50" t="s">
        <v>739</v>
      </c>
    </row>
    <row r="120" spans="1:2" ht="15" customHeight="1" x14ac:dyDescent="0.25">
      <c r="A120" s="49">
        <v>2147</v>
      </c>
      <c r="B120" s="50" t="s">
        <v>740</v>
      </c>
    </row>
    <row r="121" spans="1:2" ht="15" customHeight="1" x14ac:dyDescent="0.25">
      <c r="A121" s="49">
        <v>2148</v>
      </c>
      <c r="B121" s="50" t="s">
        <v>741</v>
      </c>
    </row>
    <row r="122" spans="1:2" ht="15" customHeight="1" x14ac:dyDescent="0.25">
      <c r="A122" s="49">
        <v>2149</v>
      </c>
      <c r="B122" s="50" t="s">
        <v>742</v>
      </c>
    </row>
    <row r="123" spans="1:2" ht="15" customHeight="1" x14ac:dyDescent="0.25">
      <c r="A123" s="49">
        <v>2211</v>
      </c>
      <c r="B123" s="67" t="s">
        <v>743</v>
      </c>
    </row>
    <row r="124" spans="1:2" ht="15" customHeight="1" x14ac:dyDescent="0.25">
      <c r="A124" s="49">
        <v>2212</v>
      </c>
      <c r="B124" s="67" t="s">
        <v>20</v>
      </c>
    </row>
    <row r="125" spans="1:2" ht="15" customHeight="1" x14ac:dyDescent="0.25">
      <c r="A125" s="49">
        <v>2221</v>
      </c>
      <c r="B125" s="67" t="s">
        <v>57</v>
      </c>
    </row>
    <row r="126" spans="1:2" ht="15" customHeight="1" x14ac:dyDescent="0.25">
      <c r="A126" s="49">
        <v>2222</v>
      </c>
      <c r="B126" s="67" t="s">
        <v>744</v>
      </c>
    </row>
    <row r="127" spans="1:2" ht="15" customHeight="1" x14ac:dyDescent="0.25">
      <c r="A127" s="49">
        <v>2223</v>
      </c>
      <c r="B127" s="67" t="s">
        <v>745</v>
      </c>
    </row>
    <row r="128" spans="1:2" ht="15" customHeight="1" x14ac:dyDescent="0.25">
      <c r="A128" s="49">
        <v>2224</v>
      </c>
      <c r="B128" s="67" t="s">
        <v>746</v>
      </c>
    </row>
    <row r="129" spans="1:2" ht="27.75" customHeight="1" x14ac:dyDescent="0.25">
      <c r="A129" s="49">
        <v>2225</v>
      </c>
      <c r="B129" s="67" t="s">
        <v>747</v>
      </c>
    </row>
    <row r="130" spans="1:2" ht="15" customHeight="1" x14ac:dyDescent="0.25">
      <c r="A130" s="49">
        <v>2226</v>
      </c>
      <c r="B130" s="67" t="s">
        <v>748</v>
      </c>
    </row>
    <row r="131" spans="1:2" ht="15" customHeight="1" x14ac:dyDescent="0.25">
      <c r="A131" s="49">
        <v>2227</v>
      </c>
      <c r="B131" s="67" t="s">
        <v>749</v>
      </c>
    </row>
    <row r="132" spans="1:2" ht="15" customHeight="1" x14ac:dyDescent="0.25">
      <c r="A132" s="49">
        <v>2229</v>
      </c>
      <c r="B132" s="67" t="s">
        <v>26</v>
      </c>
    </row>
    <row r="133" spans="1:2" ht="15" customHeight="1" x14ac:dyDescent="0.25">
      <c r="A133" s="49">
        <v>2310</v>
      </c>
      <c r="B133" s="67" t="s">
        <v>750</v>
      </c>
    </row>
    <row r="134" spans="1:2" ht="15" customHeight="1" x14ac:dyDescent="0.25">
      <c r="A134" s="49">
        <v>2321</v>
      </c>
      <c r="B134" s="60" t="s">
        <v>751</v>
      </c>
    </row>
    <row r="135" spans="1:2" ht="15" customHeight="1" x14ac:dyDescent="0.25">
      <c r="A135" s="49">
        <v>2322</v>
      </c>
      <c r="B135" s="60" t="s">
        <v>55</v>
      </c>
    </row>
    <row r="136" spans="1:2" ht="15" customHeight="1" x14ac:dyDescent="0.25">
      <c r="A136" s="49">
        <v>2324</v>
      </c>
      <c r="B136" s="60" t="s">
        <v>21</v>
      </c>
    </row>
    <row r="137" spans="1:2" ht="15" customHeight="1" x14ac:dyDescent="0.25">
      <c r="A137" s="49">
        <v>2325</v>
      </c>
      <c r="B137" s="60" t="s">
        <v>752</v>
      </c>
    </row>
    <row r="138" spans="1:2" ht="15" customHeight="1" x14ac:dyDescent="0.25">
      <c r="A138" s="49">
        <v>2326</v>
      </c>
      <c r="B138" s="60" t="s">
        <v>753</v>
      </c>
    </row>
    <row r="139" spans="1:2" ht="15" customHeight="1" x14ac:dyDescent="0.25">
      <c r="A139" s="49">
        <v>2327</v>
      </c>
      <c r="B139" s="60" t="s">
        <v>754</v>
      </c>
    </row>
    <row r="140" spans="1:2" ht="15" customHeight="1" x14ac:dyDescent="0.25">
      <c r="A140" s="49">
        <v>2328</v>
      </c>
      <c r="B140" s="60" t="s">
        <v>59</v>
      </c>
    </row>
    <row r="141" spans="1:2" ht="15" customHeight="1" x14ac:dyDescent="0.25">
      <c r="A141" s="49">
        <v>2329</v>
      </c>
      <c r="B141" s="60" t="s">
        <v>22</v>
      </c>
    </row>
    <row r="142" spans="1:2" ht="15" customHeight="1" x14ac:dyDescent="0.25">
      <c r="A142" s="49">
        <v>2342</v>
      </c>
      <c r="B142" s="60" t="s">
        <v>755</v>
      </c>
    </row>
    <row r="143" spans="1:2" ht="15" customHeight="1" x14ac:dyDescent="0.25">
      <c r="A143" s="49">
        <v>2343</v>
      </c>
      <c r="B143" s="60" t="s">
        <v>756</v>
      </c>
    </row>
    <row r="144" spans="1:2" ht="15" customHeight="1" x14ac:dyDescent="0.25">
      <c r="A144" s="49">
        <v>2351</v>
      </c>
      <c r="B144" s="60" t="s">
        <v>757</v>
      </c>
    </row>
    <row r="145" spans="1:2" ht="15" customHeight="1" x14ac:dyDescent="0.25">
      <c r="A145" s="49">
        <v>2352</v>
      </c>
      <c r="B145" s="60" t="s">
        <v>758</v>
      </c>
    </row>
    <row r="146" spans="1:2" ht="15" customHeight="1" x14ac:dyDescent="0.25">
      <c r="A146" s="49">
        <v>2353</v>
      </c>
      <c r="B146" s="60" t="s">
        <v>759</v>
      </c>
    </row>
    <row r="147" spans="1:2" ht="15" customHeight="1" x14ac:dyDescent="0.25">
      <c r="A147" s="49">
        <v>2361</v>
      </c>
      <c r="B147" s="60" t="s">
        <v>760</v>
      </c>
    </row>
    <row r="148" spans="1:2" ht="15" customHeight="1" x14ac:dyDescent="0.25">
      <c r="A148" s="49">
        <v>2362</v>
      </c>
      <c r="B148" s="60" t="s">
        <v>761</v>
      </c>
    </row>
    <row r="149" spans="1:2" ht="15" customHeight="1" x14ac:dyDescent="0.25">
      <c r="A149" s="49">
        <v>2391</v>
      </c>
      <c r="B149" s="60" t="s">
        <v>762</v>
      </c>
    </row>
    <row r="150" spans="1:2" ht="15" customHeight="1" x14ac:dyDescent="0.25">
      <c r="A150" s="49">
        <v>2411</v>
      </c>
      <c r="B150" s="60" t="s">
        <v>763</v>
      </c>
    </row>
    <row r="151" spans="1:2" ht="15" customHeight="1" x14ac:dyDescent="0.25">
      <c r="A151" s="49">
        <v>2412</v>
      </c>
      <c r="B151" s="60" t="s">
        <v>764</v>
      </c>
    </row>
    <row r="152" spans="1:2" ht="15" customHeight="1" x14ac:dyDescent="0.25">
      <c r="A152" s="49">
        <v>2413</v>
      </c>
      <c r="B152" s="60" t="s">
        <v>765</v>
      </c>
    </row>
    <row r="153" spans="1:2" ht="15" customHeight="1" x14ac:dyDescent="0.25">
      <c r="A153" s="49">
        <v>2414</v>
      </c>
      <c r="B153" s="60" t="s">
        <v>766</v>
      </c>
    </row>
    <row r="154" spans="1:2" ht="15" customHeight="1" x14ac:dyDescent="0.25">
      <c r="A154" s="49">
        <v>2420</v>
      </c>
      <c r="B154" s="60" t="s">
        <v>767</v>
      </c>
    </row>
    <row r="155" spans="1:2" ht="15" customHeight="1" x14ac:dyDescent="0.25">
      <c r="A155" s="49">
        <v>2431</v>
      </c>
      <c r="B155" s="60" t="s">
        <v>768</v>
      </c>
    </row>
    <row r="156" spans="1:2" ht="15" customHeight="1" x14ac:dyDescent="0.25">
      <c r="A156" s="49">
        <v>2432</v>
      </c>
      <c r="B156" s="60" t="s">
        <v>769</v>
      </c>
    </row>
    <row r="157" spans="1:2" ht="15" customHeight="1" x14ac:dyDescent="0.25">
      <c r="A157" s="49">
        <v>2433</v>
      </c>
      <c r="B157" s="60" t="s">
        <v>770</v>
      </c>
    </row>
    <row r="158" spans="1:2" ht="15" customHeight="1" x14ac:dyDescent="0.25">
      <c r="A158" s="49">
        <v>2434</v>
      </c>
      <c r="B158" s="60" t="s">
        <v>771</v>
      </c>
    </row>
    <row r="159" spans="1:2" ht="15" customHeight="1" x14ac:dyDescent="0.25">
      <c r="A159" s="49">
        <v>2439</v>
      </c>
      <c r="B159" s="60" t="s">
        <v>772</v>
      </c>
    </row>
    <row r="160" spans="1:2" ht="15" customHeight="1" x14ac:dyDescent="0.25">
      <c r="A160" s="49">
        <v>2441</v>
      </c>
      <c r="B160" s="60" t="s">
        <v>61</v>
      </c>
    </row>
    <row r="161" spans="1:2" ht="15" customHeight="1" x14ac:dyDescent="0.25">
      <c r="A161" s="49">
        <v>2442</v>
      </c>
      <c r="B161" s="60" t="s">
        <v>773</v>
      </c>
    </row>
    <row r="162" spans="1:2" ht="15" customHeight="1" x14ac:dyDescent="0.25">
      <c r="A162" s="49">
        <v>2443</v>
      </c>
      <c r="B162" s="60" t="s">
        <v>774</v>
      </c>
    </row>
    <row r="163" spans="1:2" ht="15" customHeight="1" x14ac:dyDescent="0.25">
      <c r="A163" s="49">
        <v>2449</v>
      </c>
      <c r="B163" s="60" t="s">
        <v>775</v>
      </c>
    </row>
    <row r="164" spans="1:2" ht="15" customHeight="1" x14ac:dyDescent="0.25">
      <c r="A164" s="49">
        <v>2451</v>
      </c>
      <c r="B164" s="60" t="s">
        <v>776</v>
      </c>
    </row>
    <row r="165" spans="1:2" ht="15" customHeight="1" x14ac:dyDescent="0.25">
      <c r="A165" s="49">
        <v>2452</v>
      </c>
      <c r="B165" s="60" t="s">
        <v>777</v>
      </c>
    </row>
    <row r="166" spans="1:2" ht="15" customHeight="1" x14ac:dyDescent="0.25">
      <c r="A166" s="49">
        <v>2459</v>
      </c>
      <c r="B166" s="60" t="s">
        <v>778</v>
      </c>
    </row>
    <row r="167" spans="1:2" ht="15" customHeight="1" x14ac:dyDescent="0.25">
      <c r="A167" s="49">
        <v>2460</v>
      </c>
      <c r="B167" s="60" t="s">
        <v>779</v>
      </c>
    </row>
    <row r="168" spans="1:2" ht="15" customHeight="1" x14ac:dyDescent="0.25">
      <c r="A168" s="49">
        <v>2470</v>
      </c>
      <c r="B168" s="60" t="s">
        <v>62</v>
      </c>
    </row>
    <row r="169" spans="1:2" ht="15" customHeight="1" x14ac:dyDescent="0.25">
      <c r="A169" s="49">
        <v>2481</v>
      </c>
      <c r="B169" s="60" t="s">
        <v>780</v>
      </c>
    </row>
    <row r="170" spans="1:2" ht="15" customHeight="1" x14ac:dyDescent="0.25">
      <c r="A170" s="49">
        <v>2482</v>
      </c>
      <c r="B170" s="60" t="s">
        <v>781</v>
      </c>
    </row>
    <row r="171" spans="1:2" ht="15" customHeight="1" x14ac:dyDescent="0.25">
      <c r="A171" s="49">
        <v>2511</v>
      </c>
      <c r="B171" s="60" t="s">
        <v>782</v>
      </c>
    </row>
    <row r="172" spans="1:2" ht="15" customHeight="1" x14ac:dyDescent="0.25">
      <c r="A172" s="49">
        <v>2512</v>
      </c>
      <c r="B172" s="60" t="s">
        <v>783</v>
      </c>
    </row>
    <row r="173" spans="1:2" ht="15" customHeight="1" x14ac:dyDescent="0.25">
      <c r="A173" s="63">
        <v>2513</v>
      </c>
      <c r="B173" s="64" t="s">
        <v>784</v>
      </c>
    </row>
    <row r="174" spans="1:2" ht="15" customHeight="1" x14ac:dyDescent="0.25">
      <c r="A174" s="49">
        <v>3111</v>
      </c>
      <c r="B174" s="60" t="s">
        <v>40</v>
      </c>
    </row>
    <row r="175" spans="1:2" ht="15" customHeight="1" x14ac:dyDescent="0.25">
      <c r="A175" s="49">
        <v>3112</v>
      </c>
      <c r="B175" s="60" t="s">
        <v>785</v>
      </c>
    </row>
    <row r="176" spans="1:2" ht="15" customHeight="1" x14ac:dyDescent="0.25">
      <c r="A176" s="49">
        <v>3113</v>
      </c>
      <c r="B176" s="60" t="s">
        <v>786</v>
      </c>
    </row>
    <row r="177" spans="1:2" ht="15" customHeight="1" x14ac:dyDescent="0.25">
      <c r="A177" s="49">
        <v>3114</v>
      </c>
      <c r="B177" s="60" t="s">
        <v>787</v>
      </c>
    </row>
    <row r="178" spans="1:2" ht="15" customHeight="1" x14ac:dyDescent="0.25">
      <c r="A178" s="49">
        <v>3119</v>
      </c>
      <c r="B178" s="60" t="s">
        <v>788</v>
      </c>
    </row>
    <row r="179" spans="1:2" ht="15" customHeight="1" x14ac:dyDescent="0.25">
      <c r="A179" s="49">
        <v>3121</v>
      </c>
      <c r="B179" s="60" t="s">
        <v>789</v>
      </c>
    </row>
    <row r="180" spans="1:2" ht="15" customHeight="1" x14ac:dyDescent="0.25">
      <c r="A180" s="49">
        <v>3122</v>
      </c>
      <c r="B180" s="60" t="s">
        <v>790</v>
      </c>
    </row>
    <row r="181" spans="1:2" ht="15" customHeight="1" x14ac:dyDescent="0.25">
      <c r="A181" s="49">
        <v>3129</v>
      </c>
      <c r="B181" s="60" t="s">
        <v>47</v>
      </c>
    </row>
    <row r="182" spans="1:2" ht="15" customHeight="1" x14ac:dyDescent="0.25">
      <c r="A182" s="49">
        <v>3201</v>
      </c>
      <c r="B182" s="60" t="s">
        <v>791</v>
      </c>
    </row>
    <row r="183" spans="1:2" ht="15" customHeight="1" x14ac:dyDescent="0.25">
      <c r="A183" s="49">
        <v>3202</v>
      </c>
      <c r="B183" s="60" t="s">
        <v>792</v>
      </c>
    </row>
    <row r="184" spans="1:2" ht="15" customHeight="1" x14ac:dyDescent="0.25">
      <c r="A184" s="49">
        <v>3203</v>
      </c>
      <c r="B184" s="60" t="s">
        <v>793</v>
      </c>
    </row>
    <row r="185" spans="1:2" ht="15" customHeight="1" x14ac:dyDescent="0.25">
      <c r="A185" s="49">
        <v>3209</v>
      </c>
      <c r="B185" s="60" t="s">
        <v>794</v>
      </c>
    </row>
    <row r="186" spans="1:2" ht="15" customHeight="1" x14ac:dyDescent="0.25">
      <c r="A186" s="49">
        <v>4111</v>
      </c>
      <c r="B186" s="60" t="s">
        <v>795</v>
      </c>
    </row>
    <row r="187" spans="1:2" ht="15" customHeight="1" x14ac:dyDescent="0.25">
      <c r="A187" s="49">
        <v>4112</v>
      </c>
      <c r="B187" s="60" t="s">
        <v>796</v>
      </c>
    </row>
    <row r="188" spans="1:2" ht="15" customHeight="1" x14ac:dyDescent="0.25">
      <c r="A188" s="49">
        <v>4113</v>
      </c>
      <c r="B188" s="60" t="s">
        <v>797</v>
      </c>
    </row>
    <row r="189" spans="1:2" ht="15" customHeight="1" x14ac:dyDescent="0.25">
      <c r="A189" s="49">
        <v>4114</v>
      </c>
      <c r="B189" s="60" t="s">
        <v>798</v>
      </c>
    </row>
    <row r="190" spans="1:2" ht="15" customHeight="1" x14ac:dyDescent="0.25">
      <c r="A190" s="49">
        <v>4115</v>
      </c>
      <c r="B190" s="60" t="s">
        <v>799</v>
      </c>
    </row>
    <row r="191" spans="1:2" ht="15" customHeight="1" x14ac:dyDescent="0.25">
      <c r="A191" s="49">
        <v>4116</v>
      </c>
      <c r="B191" s="60" t="s">
        <v>800</v>
      </c>
    </row>
    <row r="192" spans="1:2" ht="15" customHeight="1" x14ac:dyDescent="0.25">
      <c r="A192" s="49">
        <v>4118</v>
      </c>
      <c r="B192" s="60" t="s">
        <v>64</v>
      </c>
    </row>
    <row r="193" spans="1:2" ht="15" customHeight="1" x14ac:dyDescent="0.25">
      <c r="A193" s="49">
        <v>4119</v>
      </c>
      <c r="B193" s="60" t="s">
        <v>801</v>
      </c>
    </row>
    <row r="194" spans="1:2" ht="15" customHeight="1" x14ac:dyDescent="0.25">
      <c r="A194" s="49">
        <v>4121</v>
      </c>
      <c r="B194" s="60" t="s">
        <v>65</v>
      </c>
    </row>
    <row r="195" spans="1:2" ht="15" customHeight="1" x14ac:dyDescent="0.25">
      <c r="A195" s="49">
        <v>4122</v>
      </c>
      <c r="B195" s="60" t="s">
        <v>66</v>
      </c>
    </row>
    <row r="196" spans="1:2" ht="15" customHeight="1" x14ac:dyDescent="0.25">
      <c r="A196" s="49">
        <v>4129</v>
      </c>
      <c r="B196" s="60" t="s">
        <v>802</v>
      </c>
    </row>
    <row r="197" spans="1:2" ht="15" customHeight="1" x14ac:dyDescent="0.25">
      <c r="A197" s="49">
        <v>4131</v>
      </c>
      <c r="B197" s="60" t="s">
        <v>803</v>
      </c>
    </row>
    <row r="198" spans="1:2" ht="15" customHeight="1" x14ac:dyDescent="0.25">
      <c r="A198" s="49">
        <v>4132</v>
      </c>
      <c r="B198" s="60" t="s">
        <v>804</v>
      </c>
    </row>
    <row r="199" spans="1:2" ht="15" customHeight="1" x14ac:dyDescent="0.25">
      <c r="A199" s="49">
        <v>4133</v>
      </c>
      <c r="B199" s="60" t="s">
        <v>805</v>
      </c>
    </row>
    <row r="200" spans="1:2" ht="15" customHeight="1" x14ac:dyDescent="0.25">
      <c r="A200" s="49">
        <v>4134</v>
      </c>
      <c r="B200" s="60" t="s">
        <v>806</v>
      </c>
    </row>
    <row r="201" spans="1:2" ht="15" customHeight="1" x14ac:dyDescent="0.25">
      <c r="A201" s="49">
        <v>4135</v>
      </c>
      <c r="B201" s="60" t="s">
        <v>807</v>
      </c>
    </row>
    <row r="202" spans="1:2" ht="15" customHeight="1" x14ac:dyDescent="0.25">
      <c r="A202" s="49">
        <v>4136</v>
      </c>
      <c r="B202" s="60" t="s">
        <v>808</v>
      </c>
    </row>
    <row r="203" spans="1:2" ht="15" customHeight="1" x14ac:dyDescent="0.25">
      <c r="A203" s="49">
        <v>4137</v>
      </c>
      <c r="B203" s="60" t="s">
        <v>809</v>
      </c>
    </row>
    <row r="204" spans="1:2" ht="15" customHeight="1" x14ac:dyDescent="0.25">
      <c r="A204" s="49">
        <v>4138</v>
      </c>
      <c r="B204" s="60" t="s">
        <v>810</v>
      </c>
    </row>
    <row r="205" spans="1:2" ht="15" customHeight="1" x14ac:dyDescent="0.25">
      <c r="A205" s="49">
        <v>4139</v>
      </c>
      <c r="B205" s="60" t="s">
        <v>811</v>
      </c>
    </row>
    <row r="206" spans="1:2" ht="15" customHeight="1" x14ac:dyDescent="0.25">
      <c r="A206" s="49">
        <v>4140</v>
      </c>
      <c r="B206" s="60" t="s">
        <v>812</v>
      </c>
    </row>
    <row r="207" spans="1:2" ht="15" customHeight="1" x14ac:dyDescent="0.25">
      <c r="A207" s="49">
        <v>4151</v>
      </c>
      <c r="B207" s="60" t="s">
        <v>67</v>
      </c>
    </row>
    <row r="208" spans="1:2" ht="15" customHeight="1" x14ac:dyDescent="0.25">
      <c r="A208" s="49">
        <v>4152</v>
      </c>
      <c r="B208" s="60" t="s">
        <v>813</v>
      </c>
    </row>
    <row r="209" spans="1:2" ht="15" customHeight="1" x14ac:dyDescent="0.25">
      <c r="A209" s="49">
        <v>4153</v>
      </c>
      <c r="B209" s="60" t="s">
        <v>814</v>
      </c>
    </row>
    <row r="210" spans="1:2" ht="15" customHeight="1" x14ac:dyDescent="0.25">
      <c r="A210" s="49">
        <v>4155</v>
      </c>
      <c r="B210" s="60" t="s">
        <v>815</v>
      </c>
    </row>
    <row r="211" spans="1:2" ht="15" customHeight="1" x14ac:dyDescent="0.25">
      <c r="A211" s="49">
        <v>4156</v>
      </c>
      <c r="B211" s="60" t="s">
        <v>816</v>
      </c>
    </row>
    <row r="212" spans="1:2" ht="15" customHeight="1" x14ac:dyDescent="0.25">
      <c r="A212" s="49">
        <v>4159</v>
      </c>
      <c r="B212" s="60" t="s">
        <v>817</v>
      </c>
    </row>
    <row r="213" spans="1:2" ht="15" customHeight="1" x14ac:dyDescent="0.25">
      <c r="A213" s="49">
        <v>4160</v>
      </c>
      <c r="B213" s="60" t="s">
        <v>818</v>
      </c>
    </row>
    <row r="214" spans="1:2" ht="15" customHeight="1" x14ac:dyDescent="0.25">
      <c r="A214" s="49">
        <v>4211</v>
      </c>
      <c r="B214" s="60" t="s">
        <v>819</v>
      </c>
    </row>
    <row r="215" spans="1:2" ht="15" customHeight="1" x14ac:dyDescent="0.25">
      <c r="A215" s="49">
        <v>4212</v>
      </c>
      <c r="B215" s="60" t="s">
        <v>820</v>
      </c>
    </row>
    <row r="216" spans="1:2" ht="15" customHeight="1" x14ac:dyDescent="0.25">
      <c r="A216" s="49">
        <v>4213</v>
      </c>
      <c r="B216" s="60" t="s">
        <v>69</v>
      </c>
    </row>
    <row r="217" spans="1:2" ht="15" customHeight="1" x14ac:dyDescent="0.25">
      <c r="A217" s="49">
        <v>4214</v>
      </c>
      <c r="B217" s="60" t="s">
        <v>821</v>
      </c>
    </row>
    <row r="218" spans="1:2" ht="15" customHeight="1" x14ac:dyDescent="0.25">
      <c r="A218" s="49">
        <v>4216</v>
      </c>
      <c r="B218" s="60" t="s">
        <v>822</v>
      </c>
    </row>
    <row r="219" spans="1:2" ht="15" customHeight="1" x14ac:dyDescent="0.25">
      <c r="A219" s="49">
        <v>4218</v>
      </c>
      <c r="B219" s="60" t="s">
        <v>70</v>
      </c>
    </row>
    <row r="220" spans="1:2" ht="15" customHeight="1" x14ac:dyDescent="0.25">
      <c r="A220" s="49">
        <v>4219</v>
      </c>
      <c r="B220" s="60" t="s">
        <v>823</v>
      </c>
    </row>
    <row r="221" spans="1:2" ht="15" customHeight="1" x14ac:dyDescent="0.25">
      <c r="A221" s="49">
        <v>4221</v>
      </c>
      <c r="B221" s="60" t="s">
        <v>71</v>
      </c>
    </row>
    <row r="222" spans="1:2" ht="15" customHeight="1" x14ac:dyDescent="0.25">
      <c r="A222" s="49">
        <v>4222</v>
      </c>
      <c r="B222" s="60" t="s">
        <v>824</v>
      </c>
    </row>
    <row r="223" spans="1:2" ht="15" customHeight="1" x14ac:dyDescent="0.25">
      <c r="A223" s="49">
        <v>4229</v>
      </c>
      <c r="B223" s="60" t="s">
        <v>825</v>
      </c>
    </row>
    <row r="224" spans="1:2" ht="15" customHeight="1" x14ac:dyDescent="0.25">
      <c r="A224" s="49">
        <v>4231</v>
      </c>
      <c r="B224" s="60" t="s">
        <v>72</v>
      </c>
    </row>
    <row r="225" spans="1:2" ht="15" customHeight="1" x14ac:dyDescent="0.25">
      <c r="A225" s="49">
        <v>4232</v>
      </c>
      <c r="B225" s="60" t="s">
        <v>826</v>
      </c>
    </row>
    <row r="226" spans="1:2" ht="15" customHeight="1" x14ac:dyDescent="0.25">
      <c r="A226" s="49">
        <v>4233</v>
      </c>
      <c r="B226" s="60" t="s">
        <v>827</v>
      </c>
    </row>
    <row r="227" spans="1:2" ht="15" customHeight="1" x14ac:dyDescent="0.25">
      <c r="A227" s="49">
        <v>4234</v>
      </c>
      <c r="B227" s="60" t="s">
        <v>828</v>
      </c>
    </row>
    <row r="228" spans="1:2" ht="15" customHeight="1" x14ac:dyDescent="0.25">
      <c r="A228" s="49">
        <v>4235</v>
      </c>
      <c r="B228" s="60" t="s">
        <v>829</v>
      </c>
    </row>
    <row r="229" spans="1:2" ht="15" customHeight="1" x14ac:dyDescent="0.25">
      <c r="A229" s="49">
        <v>4240</v>
      </c>
      <c r="B229" s="60" t="s">
        <v>830</v>
      </c>
    </row>
    <row r="230" spans="1:2" ht="15" customHeight="1" x14ac:dyDescent="0.25">
      <c r="A230" s="49">
        <v>4251</v>
      </c>
      <c r="B230" s="60" t="s">
        <v>831</v>
      </c>
    </row>
    <row r="231" spans="1:2" ht="15" customHeight="1" x14ac:dyDescent="0.25">
      <c r="A231" s="49">
        <v>5011</v>
      </c>
      <c r="B231" s="60" t="s">
        <v>832</v>
      </c>
    </row>
    <row r="232" spans="1:2" ht="15" customHeight="1" x14ac:dyDescent="0.25">
      <c r="A232" s="49">
        <v>5012</v>
      </c>
      <c r="B232" s="60" t="s">
        <v>833</v>
      </c>
    </row>
    <row r="233" spans="1:2" ht="15" customHeight="1" x14ac:dyDescent="0.25">
      <c r="A233" s="49">
        <v>5013</v>
      </c>
      <c r="B233" s="60" t="s">
        <v>834</v>
      </c>
    </row>
    <row r="234" spans="1:2" ht="15" customHeight="1" x14ac:dyDescent="0.25">
      <c r="A234" s="49">
        <v>5014</v>
      </c>
      <c r="B234" s="60" t="s">
        <v>835</v>
      </c>
    </row>
    <row r="235" spans="1:2" ht="15" customHeight="1" x14ac:dyDescent="0.25">
      <c r="A235" s="49">
        <v>5019</v>
      </c>
      <c r="B235" s="60" t="s">
        <v>836</v>
      </c>
    </row>
    <row r="236" spans="1:2" ht="15" customHeight="1" x14ac:dyDescent="0.25">
      <c r="A236" s="49">
        <v>5021</v>
      </c>
      <c r="B236" s="60" t="s">
        <v>837</v>
      </c>
    </row>
    <row r="237" spans="1:2" ht="15" customHeight="1" x14ac:dyDescent="0.25">
      <c r="A237" s="49">
        <v>5022</v>
      </c>
      <c r="B237" s="60" t="s">
        <v>838</v>
      </c>
    </row>
    <row r="238" spans="1:2" ht="15" customHeight="1" x14ac:dyDescent="0.25">
      <c r="A238" s="49">
        <v>5023</v>
      </c>
      <c r="B238" s="60" t="s">
        <v>839</v>
      </c>
    </row>
    <row r="239" spans="1:2" ht="15" customHeight="1" x14ac:dyDescent="0.25">
      <c r="A239" s="49">
        <v>5024</v>
      </c>
      <c r="B239" s="60" t="s">
        <v>840</v>
      </c>
    </row>
    <row r="240" spans="1:2" ht="15" customHeight="1" x14ac:dyDescent="0.25">
      <c r="A240" s="49">
        <v>5025</v>
      </c>
      <c r="B240" s="60" t="s">
        <v>841</v>
      </c>
    </row>
    <row r="241" spans="1:2" ht="15" customHeight="1" x14ac:dyDescent="0.25">
      <c r="A241" s="49">
        <v>5026</v>
      </c>
      <c r="B241" s="60" t="s">
        <v>483</v>
      </c>
    </row>
    <row r="242" spans="1:2" ht="15" customHeight="1" x14ac:dyDescent="0.25">
      <c r="A242" s="49">
        <v>5027</v>
      </c>
      <c r="B242" s="60" t="s">
        <v>842</v>
      </c>
    </row>
    <row r="243" spans="1:2" ht="15" customHeight="1" x14ac:dyDescent="0.25">
      <c r="A243" s="49">
        <v>5028</v>
      </c>
      <c r="B243" s="60" t="s">
        <v>843</v>
      </c>
    </row>
    <row r="244" spans="1:2" ht="15" customHeight="1" x14ac:dyDescent="0.25">
      <c r="A244" s="68">
        <v>5029</v>
      </c>
      <c r="B244" s="69" t="s">
        <v>844</v>
      </c>
    </row>
    <row r="245" spans="1:2" ht="15" customHeight="1" x14ac:dyDescent="0.25">
      <c r="A245" s="68">
        <v>5031</v>
      </c>
      <c r="B245" s="69" t="s">
        <v>845</v>
      </c>
    </row>
    <row r="246" spans="1:2" ht="15" customHeight="1" x14ac:dyDescent="0.25">
      <c r="A246" s="68">
        <v>5032</v>
      </c>
      <c r="B246" s="69" t="s">
        <v>846</v>
      </c>
    </row>
    <row r="247" spans="1:2" ht="15" customHeight="1" x14ac:dyDescent="0.25">
      <c r="A247" s="68">
        <v>5038</v>
      </c>
      <c r="B247" s="69" t="s">
        <v>847</v>
      </c>
    </row>
    <row r="248" spans="1:2" ht="15" customHeight="1" x14ac:dyDescent="0.25">
      <c r="A248" s="68">
        <v>5039</v>
      </c>
      <c r="B248" s="69" t="s">
        <v>848</v>
      </c>
    </row>
    <row r="249" spans="1:2" ht="15" customHeight="1" x14ac:dyDescent="0.25">
      <c r="A249" s="68">
        <v>5041</v>
      </c>
      <c r="B249" s="69" t="s">
        <v>166</v>
      </c>
    </row>
    <row r="250" spans="1:2" ht="15" customHeight="1" x14ac:dyDescent="0.25">
      <c r="A250" s="68">
        <v>5042</v>
      </c>
      <c r="B250" s="69" t="s">
        <v>849</v>
      </c>
    </row>
    <row r="251" spans="1:2" ht="15" customHeight="1" x14ac:dyDescent="0.25">
      <c r="A251" s="68">
        <v>5051</v>
      </c>
      <c r="B251" s="69" t="s">
        <v>850</v>
      </c>
    </row>
    <row r="252" spans="1:2" ht="15" customHeight="1" x14ac:dyDescent="0.25">
      <c r="A252" s="68">
        <v>5061</v>
      </c>
      <c r="B252" s="69" t="s">
        <v>851</v>
      </c>
    </row>
    <row r="253" spans="1:2" ht="15" customHeight="1" x14ac:dyDescent="0.25">
      <c r="A253" s="68">
        <v>5122</v>
      </c>
      <c r="B253" s="69" t="s">
        <v>852</v>
      </c>
    </row>
    <row r="254" spans="1:2" ht="15" customHeight="1" x14ac:dyDescent="0.25">
      <c r="A254" s="68">
        <v>5123</v>
      </c>
      <c r="B254" s="69" t="s">
        <v>853</v>
      </c>
    </row>
    <row r="255" spans="1:2" ht="15" customHeight="1" x14ac:dyDescent="0.25">
      <c r="A255" s="68">
        <v>5131</v>
      </c>
      <c r="B255" s="69" t="s">
        <v>854</v>
      </c>
    </row>
    <row r="256" spans="1:2" ht="15" customHeight="1" x14ac:dyDescent="0.25">
      <c r="A256" s="68">
        <v>5132</v>
      </c>
      <c r="B256" s="69" t="s">
        <v>855</v>
      </c>
    </row>
    <row r="257" spans="1:2" ht="15" customHeight="1" x14ac:dyDescent="0.25">
      <c r="A257" s="68">
        <v>5133</v>
      </c>
      <c r="B257" s="69" t="s">
        <v>856</v>
      </c>
    </row>
    <row r="258" spans="1:2" ht="15" customHeight="1" x14ac:dyDescent="0.25">
      <c r="A258" s="68">
        <v>5134</v>
      </c>
      <c r="B258" s="69" t="s">
        <v>857</v>
      </c>
    </row>
    <row r="259" spans="1:2" ht="15" customHeight="1" x14ac:dyDescent="0.25">
      <c r="A259" s="68">
        <v>5135</v>
      </c>
      <c r="B259" s="69" t="s">
        <v>858</v>
      </c>
    </row>
    <row r="260" spans="1:2" ht="15" customHeight="1" x14ac:dyDescent="0.25">
      <c r="A260" s="68">
        <v>5136</v>
      </c>
      <c r="B260" s="69" t="s">
        <v>859</v>
      </c>
    </row>
    <row r="261" spans="1:2" ht="15" customHeight="1" x14ac:dyDescent="0.25">
      <c r="A261" s="68">
        <v>5137</v>
      </c>
      <c r="B261" s="69" t="s">
        <v>860</v>
      </c>
    </row>
    <row r="262" spans="1:2" ht="15" customHeight="1" x14ac:dyDescent="0.25">
      <c r="A262" s="68">
        <v>5138</v>
      </c>
      <c r="B262" s="69" t="s">
        <v>861</v>
      </c>
    </row>
    <row r="263" spans="1:2" ht="15" customHeight="1" x14ac:dyDescent="0.25">
      <c r="A263" s="68">
        <v>5139</v>
      </c>
      <c r="B263" s="69" t="s">
        <v>862</v>
      </c>
    </row>
    <row r="264" spans="1:2" ht="15" customHeight="1" x14ac:dyDescent="0.25">
      <c r="A264" s="68">
        <v>5141</v>
      </c>
      <c r="B264" s="69" t="s">
        <v>863</v>
      </c>
    </row>
    <row r="265" spans="1:2" ht="15" customHeight="1" x14ac:dyDescent="0.25">
      <c r="A265" s="68">
        <v>5142</v>
      </c>
      <c r="B265" s="69" t="s">
        <v>864</v>
      </c>
    </row>
    <row r="266" spans="1:2" ht="15" customHeight="1" x14ac:dyDescent="0.25">
      <c r="A266" s="68">
        <v>5143</v>
      </c>
      <c r="B266" s="69" t="s">
        <v>865</v>
      </c>
    </row>
    <row r="267" spans="1:2" ht="15" customHeight="1" x14ac:dyDescent="0.25">
      <c r="A267" s="68">
        <v>5144</v>
      </c>
      <c r="B267" s="69" t="s">
        <v>866</v>
      </c>
    </row>
    <row r="268" spans="1:2" ht="15" customHeight="1" x14ac:dyDescent="0.25">
      <c r="A268" s="68">
        <v>5145</v>
      </c>
      <c r="B268" s="69" t="s">
        <v>867</v>
      </c>
    </row>
    <row r="269" spans="1:2" ht="15" customHeight="1" x14ac:dyDescent="0.25">
      <c r="A269" s="68">
        <v>5146</v>
      </c>
      <c r="B269" s="69" t="s">
        <v>868</v>
      </c>
    </row>
    <row r="270" spans="1:2" ht="15" customHeight="1" x14ac:dyDescent="0.25">
      <c r="A270" s="68">
        <v>5147</v>
      </c>
      <c r="B270" s="69" t="s">
        <v>869</v>
      </c>
    </row>
    <row r="271" spans="1:2" ht="15" customHeight="1" x14ac:dyDescent="0.25">
      <c r="A271" s="68">
        <v>5148</v>
      </c>
      <c r="B271" s="69" t="s">
        <v>870</v>
      </c>
    </row>
    <row r="272" spans="1:2" ht="15" customHeight="1" x14ac:dyDescent="0.25">
      <c r="A272" s="68">
        <v>5149</v>
      </c>
      <c r="B272" s="69" t="s">
        <v>871</v>
      </c>
    </row>
    <row r="273" spans="1:2" ht="15" customHeight="1" x14ac:dyDescent="0.25">
      <c r="A273" s="68">
        <v>5151</v>
      </c>
      <c r="B273" s="69" t="s">
        <v>872</v>
      </c>
    </row>
    <row r="274" spans="1:2" ht="15" customHeight="1" x14ac:dyDescent="0.25">
      <c r="A274" s="68">
        <v>5152</v>
      </c>
      <c r="B274" s="69" t="s">
        <v>873</v>
      </c>
    </row>
    <row r="275" spans="1:2" ht="15" customHeight="1" x14ac:dyDescent="0.25">
      <c r="A275" s="68">
        <v>5153</v>
      </c>
      <c r="B275" s="69" t="s">
        <v>874</v>
      </c>
    </row>
    <row r="276" spans="1:2" ht="15" customHeight="1" x14ac:dyDescent="0.25">
      <c r="A276" s="68">
        <v>5154</v>
      </c>
      <c r="B276" s="69" t="s">
        <v>243</v>
      </c>
    </row>
    <row r="277" spans="1:2" ht="15" customHeight="1" x14ac:dyDescent="0.25">
      <c r="A277" s="68">
        <v>5155</v>
      </c>
      <c r="B277" s="69" t="s">
        <v>875</v>
      </c>
    </row>
    <row r="278" spans="1:2" ht="15" customHeight="1" x14ac:dyDescent="0.25">
      <c r="A278" s="68">
        <v>5156</v>
      </c>
      <c r="B278" s="69" t="s">
        <v>876</v>
      </c>
    </row>
    <row r="279" spans="1:2" ht="15" customHeight="1" x14ac:dyDescent="0.25">
      <c r="A279" s="68">
        <v>5157</v>
      </c>
      <c r="B279" s="69" t="s">
        <v>877</v>
      </c>
    </row>
    <row r="280" spans="1:2" ht="15" customHeight="1" x14ac:dyDescent="0.25">
      <c r="A280" s="68">
        <v>5159</v>
      </c>
      <c r="B280" s="69" t="s">
        <v>878</v>
      </c>
    </row>
    <row r="281" spans="1:2" ht="15" customHeight="1" x14ac:dyDescent="0.25">
      <c r="A281" s="68">
        <v>5161</v>
      </c>
      <c r="B281" s="69" t="s">
        <v>879</v>
      </c>
    </row>
    <row r="282" spans="1:2" ht="15" customHeight="1" x14ac:dyDescent="0.25">
      <c r="A282" s="68">
        <v>5162</v>
      </c>
      <c r="B282" s="69" t="s">
        <v>880</v>
      </c>
    </row>
    <row r="283" spans="1:2" ht="15" customHeight="1" x14ac:dyDescent="0.25">
      <c r="A283" s="68">
        <v>5163</v>
      </c>
      <c r="B283" s="69" t="s">
        <v>881</v>
      </c>
    </row>
    <row r="284" spans="1:2" ht="15" customHeight="1" x14ac:dyDescent="0.25">
      <c r="A284" s="68">
        <v>5164</v>
      </c>
      <c r="B284" s="69" t="s">
        <v>882</v>
      </c>
    </row>
    <row r="285" spans="1:2" ht="15" customHeight="1" x14ac:dyDescent="0.25">
      <c r="A285" s="68">
        <v>5165</v>
      </c>
      <c r="B285" s="69" t="s">
        <v>883</v>
      </c>
    </row>
    <row r="286" spans="1:2" ht="15" customHeight="1" x14ac:dyDescent="0.25">
      <c r="A286" s="68">
        <v>5166</v>
      </c>
      <c r="B286" s="69" t="s">
        <v>884</v>
      </c>
    </row>
    <row r="287" spans="1:2" ht="15" customHeight="1" x14ac:dyDescent="0.25">
      <c r="A287" s="68">
        <v>5167</v>
      </c>
      <c r="B287" s="69" t="s">
        <v>885</v>
      </c>
    </row>
    <row r="288" spans="1:2" ht="15" customHeight="1" x14ac:dyDescent="0.25">
      <c r="A288" s="68">
        <v>5168</v>
      </c>
      <c r="B288" s="69" t="s">
        <v>886</v>
      </c>
    </row>
    <row r="289" spans="1:2" ht="15" customHeight="1" x14ac:dyDescent="0.25">
      <c r="A289" s="68">
        <v>5169</v>
      </c>
      <c r="B289" s="69" t="s">
        <v>887</v>
      </c>
    </row>
    <row r="290" spans="1:2" ht="15" customHeight="1" x14ac:dyDescent="0.25">
      <c r="A290" s="68">
        <v>5171</v>
      </c>
      <c r="B290" s="69" t="s">
        <v>888</v>
      </c>
    </row>
    <row r="291" spans="1:2" ht="15" customHeight="1" x14ac:dyDescent="0.25">
      <c r="A291" s="68">
        <v>5172</v>
      </c>
      <c r="B291" s="69" t="s">
        <v>889</v>
      </c>
    </row>
    <row r="292" spans="1:2" ht="15" customHeight="1" x14ac:dyDescent="0.25">
      <c r="A292" s="68">
        <v>5173</v>
      </c>
      <c r="B292" s="69" t="s">
        <v>890</v>
      </c>
    </row>
    <row r="293" spans="1:2" ht="15" customHeight="1" x14ac:dyDescent="0.25">
      <c r="A293" s="68">
        <v>5175</v>
      </c>
      <c r="B293" s="69" t="s">
        <v>891</v>
      </c>
    </row>
    <row r="294" spans="1:2" ht="15" customHeight="1" x14ac:dyDescent="0.25">
      <c r="A294" s="68">
        <v>5176</v>
      </c>
      <c r="B294" s="69" t="s">
        <v>892</v>
      </c>
    </row>
    <row r="295" spans="1:2" ht="15" customHeight="1" x14ac:dyDescent="0.25">
      <c r="A295" s="68">
        <v>5177</v>
      </c>
      <c r="B295" s="69" t="s">
        <v>893</v>
      </c>
    </row>
    <row r="296" spans="1:2" ht="15" customHeight="1" x14ac:dyDescent="0.25">
      <c r="A296" s="68">
        <v>5178</v>
      </c>
      <c r="B296" s="69" t="s">
        <v>894</v>
      </c>
    </row>
    <row r="297" spans="1:2" ht="15" customHeight="1" x14ac:dyDescent="0.25">
      <c r="A297" s="68">
        <v>5179</v>
      </c>
      <c r="B297" s="69" t="s">
        <v>895</v>
      </c>
    </row>
    <row r="298" spans="1:2" ht="15" customHeight="1" x14ac:dyDescent="0.25">
      <c r="A298" s="68">
        <v>5181</v>
      </c>
      <c r="B298" s="69" t="s">
        <v>896</v>
      </c>
    </row>
    <row r="299" spans="1:2" ht="15" customHeight="1" x14ac:dyDescent="0.25">
      <c r="A299" s="68">
        <v>5182</v>
      </c>
      <c r="B299" s="69" t="s">
        <v>897</v>
      </c>
    </row>
    <row r="300" spans="1:2" ht="15" customHeight="1" x14ac:dyDescent="0.25">
      <c r="A300" s="68">
        <v>5183</v>
      </c>
      <c r="B300" s="69" t="s">
        <v>898</v>
      </c>
    </row>
    <row r="301" spans="1:2" ht="15" customHeight="1" x14ac:dyDescent="0.25">
      <c r="A301" s="68">
        <v>5184</v>
      </c>
      <c r="B301" s="69" t="s">
        <v>899</v>
      </c>
    </row>
    <row r="302" spans="1:2" ht="15" customHeight="1" x14ac:dyDescent="0.25">
      <c r="A302" s="68">
        <v>5185</v>
      </c>
      <c r="B302" s="69" t="s">
        <v>900</v>
      </c>
    </row>
    <row r="303" spans="1:2" ht="15" customHeight="1" x14ac:dyDescent="0.25">
      <c r="A303" s="68">
        <v>5189</v>
      </c>
      <c r="B303" s="69" t="s">
        <v>901</v>
      </c>
    </row>
    <row r="304" spans="1:2" ht="15" customHeight="1" x14ac:dyDescent="0.25">
      <c r="A304" s="68">
        <v>5191</v>
      </c>
      <c r="B304" s="69" t="s">
        <v>902</v>
      </c>
    </row>
    <row r="305" spans="1:2" ht="15" customHeight="1" x14ac:dyDescent="0.25">
      <c r="A305" s="68">
        <v>5192</v>
      </c>
      <c r="B305" s="69" t="s">
        <v>903</v>
      </c>
    </row>
    <row r="306" spans="1:2" ht="15" customHeight="1" x14ac:dyDescent="0.25">
      <c r="A306" s="68">
        <v>5194</v>
      </c>
      <c r="B306" s="69" t="s">
        <v>904</v>
      </c>
    </row>
    <row r="307" spans="1:2" ht="15" customHeight="1" x14ac:dyDescent="0.25">
      <c r="A307" s="68">
        <v>5195</v>
      </c>
      <c r="B307" s="69" t="s">
        <v>905</v>
      </c>
    </row>
    <row r="308" spans="1:2" ht="15" customHeight="1" x14ac:dyDescent="0.25">
      <c r="A308" s="68">
        <v>5196</v>
      </c>
      <c r="B308" s="69" t="s">
        <v>906</v>
      </c>
    </row>
    <row r="309" spans="1:2" ht="15" customHeight="1" x14ac:dyDescent="0.25">
      <c r="A309" s="68">
        <v>5197</v>
      </c>
      <c r="B309" s="69" t="s">
        <v>907</v>
      </c>
    </row>
    <row r="310" spans="1:2" ht="15" customHeight="1" x14ac:dyDescent="0.25">
      <c r="A310" s="68">
        <v>5198</v>
      </c>
      <c r="B310" s="69" t="s">
        <v>908</v>
      </c>
    </row>
    <row r="311" spans="1:2" ht="15" customHeight="1" x14ac:dyDescent="0.25">
      <c r="A311" s="68">
        <v>5199</v>
      </c>
      <c r="B311" s="69" t="s">
        <v>909</v>
      </c>
    </row>
    <row r="312" spans="1:2" ht="15" customHeight="1" x14ac:dyDescent="0.25">
      <c r="A312" s="68">
        <v>5211</v>
      </c>
      <c r="B312" s="69" t="s">
        <v>910</v>
      </c>
    </row>
    <row r="313" spans="1:2" ht="15" customHeight="1" x14ac:dyDescent="0.25">
      <c r="A313" s="68">
        <v>5212</v>
      </c>
      <c r="B313" s="69" t="s">
        <v>911</v>
      </c>
    </row>
    <row r="314" spans="1:2" ht="15" customHeight="1" x14ac:dyDescent="0.25">
      <c r="A314" s="68">
        <v>5213</v>
      </c>
      <c r="B314" s="69" t="s">
        <v>912</v>
      </c>
    </row>
    <row r="315" spans="1:2" ht="15" customHeight="1" x14ac:dyDescent="0.25">
      <c r="A315" s="68">
        <v>5214</v>
      </c>
      <c r="B315" s="69" t="s">
        <v>913</v>
      </c>
    </row>
    <row r="316" spans="1:2" ht="15" customHeight="1" x14ac:dyDescent="0.25">
      <c r="A316" s="68">
        <v>5215</v>
      </c>
      <c r="B316" s="69" t="s">
        <v>914</v>
      </c>
    </row>
    <row r="317" spans="1:2" ht="15" customHeight="1" x14ac:dyDescent="0.25">
      <c r="A317" s="68">
        <v>5216</v>
      </c>
      <c r="B317" s="69" t="s">
        <v>915</v>
      </c>
    </row>
    <row r="318" spans="1:2" ht="15" customHeight="1" x14ac:dyDescent="0.25">
      <c r="A318" s="68">
        <v>5219</v>
      </c>
      <c r="B318" s="69" t="s">
        <v>916</v>
      </c>
    </row>
    <row r="319" spans="1:2" ht="15" customHeight="1" x14ac:dyDescent="0.25">
      <c r="A319" s="68">
        <v>5221</v>
      </c>
      <c r="B319" s="69" t="s">
        <v>917</v>
      </c>
    </row>
    <row r="320" spans="1:2" ht="15" customHeight="1" x14ac:dyDescent="0.25">
      <c r="A320" s="68">
        <v>5222</v>
      </c>
      <c r="B320" s="69" t="s">
        <v>918</v>
      </c>
    </row>
    <row r="321" spans="1:2" ht="15" customHeight="1" x14ac:dyDescent="0.25">
      <c r="A321" s="68">
        <v>5223</v>
      </c>
      <c r="B321" s="69" t="s">
        <v>919</v>
      </c>
    </row>
    <row r="322" spans="1:2" ht="15" customHeight="1" x14ac:dyDescent="0.25">
      <c r="A322" s="68">
        <v>5224</v>
      </c>
      <c r="B322" s="69" t="s">
        <v>920</v>
      </c>
    </row>
    <row r="323" spans="1:2" ht="15" customHeight="1" x14ac:dyDescent="0.25">
      <c r="A323" s="68">
        <v>5225</v>
      </c>
      <c r="B323" s="69" t="s">
        <v>921</v>
      </c>
    </row>
    <row r="324" spans="1:2" ht="15" customHeight="1" x14ac:dyDescent="0.25">
      <c r="A324" s="68">
        <v>5229</v>
      </c>
      <c r="B324" s="69" t="s">
        <v>922</v>
      </c>
    </row>
    <row r="325" spans="1:2" ht="15" customHeight="1" x14ac:dyDescent="0.25">
      <c r="A325" s="68">
        <v>5311</v>
      </c>
      <c r="B325" s="69" t="s">
        <v>923</v>
      </c>
    </row>
    <row r="326" spans="1:2" ht="15" customHeight="1" x14ac:dyDescent="0.25">
      <c r="A326" s="68">
        <v>5312</v>
      </c>
      <c r="B326" s="69" t="s">
        <v>924</v>
      </c>
    </row>
    <row r="327" spans="1:2" ht="15" customHeight="1" x14ac:dyDescent="0.25">
      <c r="A327" s="68">
        <v>5313</v>
      </c>
      <c r="B327" s="69" t="s">
        <v>925</v>
      </c>
    </row>
    <row r="328" spans="1:2" ht="15" customHeight="1" x14ac:dyDescent="0.25">
      <c r="A328" s="68">
        <v>5314</v>
      </c>
      <c r="B328" s="69" t="s">
        <v>926</v>
      </c>
    </row>
    <row r="329" spans="1:2" ht="15" customHeight="1" x14ac:dyDescent="0.25">
      <c r="A329" s="68">
        <v>5315</v>
      </c>
      <c r="B329" s="69" t="s">
        <v>927</v>
      </c>
    </row>
    <row r="330" spans="1:2" ht="15" customHeight="1" x14ac:dyDescent="0.25">
      <c r="A330" s="68">
        <v>5316</v>
      </c>
      <c r="B330" s="69" t="s">
        <v>928</v>
      </c>
    </row>
    <row r="331" spans="1:2" ht="15" customHeight="1" x14ac:dyDescent="0.25">
      <c r="A331" s="68">
        <v>5317</v>
      </c>
      <c r="B331" s="69" t="s">
        <v>929</v>
      </c>
    </row>
    <row r="332" spans="1:2" ht="15" customHeight="1" x14ac:dyDescent="0.25">
      <c r="A332" s="68">
        <v>5318</v>
      </c>
      <c r="B332" s="69" t="s">
        <v>930</v>
      </c>
    </row>
    <row r="333" spans="1:2" ht="15" customHeight="1" x14ac:dyDescent="0.25">
      <c r="A333" s="68">
        <v>5319</v>
      </c>
      <c r="B333" s="69" t="s">
        <v>931</v>
      </c>
    </row>
    <row r="334" spans="1:2" ht="15" customHeight="1" x14ac:dyDescent="0.25">
      <c r="A334" s="68">
        <v>5321</v>
      </c>
      <c r="B334" s="69" t="s">
        <v>932</v>
      </c>
    </row>
    <row r="335" spans="1:2" ht="15" customHeight="1" x14ac:dyDescent="0.25">
      <c r="A335" s="68">
        <v>5322</v>
      </c>
      <c r="B335" s="69" t="s">
        <v>933</v>
      </c>
    </row>
    <row r="336" spans="1:2" ht="15" customHeight="1" x14ac:dyDescent="0.25">
      <c r="A336" s="68">
        <v>5323</v>
      </c>
      <c r="B336" s="69" t="s">
        <v>934</v>
      </c>
    </row>
    <row r="337" spans="1:2" ht="15" customHeight="1" x14ac:dyDescent="0.25">
      <c r="A337" s="68">
        <v>5324</v>
      </c>
      <c r="B337" s="69" t="s">
        <v>935</v>
      </c>
    </row>
    <row r="338" spans="1:2" ht="15" customHeight="1" x14ac:dyDescent="0.25">
      <c r="A338" s="68">
        <v>5329</v>
      </c>
      <c r="B338" s="69" t="s">
        <v>936</v>
      </c>
    </row>
    <row r="339" spans="1:2" ht="15" customHeight="1" x14ac:dyDescent="0.25">
      <c r="A339" s="68">
        <v>5331</v>
      </c>
      <c r="B339" s="69" t="s">
        <v>937</v>
      </c>
    </row>
    <row r="340" spans="1:2" ht="15" customHeight="1" x14ac:dyDescent="0.25">
      <c r="A340" s="68">
        <v>5332</v>
      </c>
      <c r="B340" s="69" t="s">
        <v>938</v>
      </c>
    </row>
    <row r="341" spans="1:2" ht="15" customHeight="1" x14ac:dyDescent="0.25">
      <c r="A341" s="68">
        <v>5333</v>
      </c>
      <c r="B341" s="69" t="s">
        <v>939</v>
      </c>
    </row>
    <row r="342" spans="1:2" ht="15" customHeight="1" x14ac:dyDescent="0.25">
      <c r="A342" s="68">
        <v>5334</v>
      </c>
      <c r="B342" s="69" t="s">
        <v>940</v>
      </c>
    </row>
    <row r="343" spans="1:2" ht="15" customHeight="1" x14ac:dyDescent="0.25">
      <c r="A343" s="68">
        <v>5336</v>
      </c>
      <c r="B343" s="69" t="s">
        <v>941</v>
      </c>
    </row>
    <row r="344" spans="1:2" ht="15" customHeight="1" x14ac:dyDescent="0.25">
      <c r="A344" s="68">
        <v>5339</v>
      </c>
      <c r="B344" s="69" t="s">
        <v>942</v>
      </c>
    </row>
    <row r="345" spans="1:2" ht="15" customHeight="1" x14ac:dyDescent="0.25">
      <c r="A345" s="68">
        <v>5341</v>
      </c>
      <c r="B345" s="69" t="s">
        <v>943</v>
      </c>
    </row>
    <row r="346" spans="1:2" ht="15" customHeight="1" x14ac:dyDescent="0.25">
      <c r="A346" s="68">
        <v>5342</v>
      </c>
      <c r="B346" s="69" t="s">
        <v>944</v>
      </c>
    </row>
    <row r="347" spans="1:2" ht="15" customHeight="1" x14ac:dyDescent="0.25">
      <c r="A347" s="68">
        <v>5343</v>
      </c>
      <c r="B347" s="69" t="s">
        <v>945</v>
      </c>
    </row>
    <row r="348" spans="1:2" ht="15" customHeight="1" x14ac:dyDescent="0.25">
      <c r="A348" s="68">
        <v>5344</v>
      </c>
      <c r="B348" s="69" t="s">
        <v>946</v>
      </c>
    </row>
    <row r="349" spans="1:2" ht="15" customHeight="1" x14ac:dyDescent="0.25">
      <c r="A349" s="68">
        <v>5345</v>
      </c>
      <c r="B349" s="69" t="s">
        <v>183</v>
      </c>
    </row>
    <row r="350" spans="1:2" ht="15" customHeight="1" x14ac:dyDescent="0.25">
      <c r="A350" s="68">
        <v>5346</v>
      </c>
      <c r="B350" s="69" t="s">
        <v>947</v>
      </c>
    </row>
    <row r="351" spans="1:2" ht="15" customHeight="1" x14ac:dyDescent="0.25">
      <c r="A351" s="68">
        <v>5347</v>
      </c>
      <c r="B351" s="69" t="s">
        <v>948</v>
      </c>
    </row>
    <row r="352" spans="1:2" ht="15" customHeight="1" x14ac:dyDescent="0.25">
      <c r="A352" s="68">
        <v>5348</v>
      </c>
      <c r="B352" s="69" t="s">
        <v>184</v>
      </c>
    </row>
    <row r="353" spans="1:2" ht="15" customHeight="1" x14ac:dyDescent="0.25">
      <c r="A353" s="68">
        <v>5349</v>
      </c>
      <c r="B353" s="69" t="s">
        <v>185</v>
      </c>
    </row>
    <row r="354" spans="1:2" ht="15" customHeight="1" x14ac:dyDescent="0.25">
      <c r="A354" s="68">
        <v>5350</v>
      </c>
      <c r="B354" s="69" t="s">
        <v>949</v>
      </c>
    </row>
    <row r="355" spans="1:2" ht="15" customHeight="1" x14ac:dyDescent="0.25">
      <c r="A355" s="68">
        <v>5361</v>
      </c>
      <c r="B355" s="69" t="s">
        <v>950</v>
      </c>
    </row>
    <row r="356" spans="1:2" ht="15" customHeight="1" x14ac:dyDescent="0.25">
      <c r="A356" s="68">
        <v>5362</v>
      </c>
      <c r="B356" s="69" t="s">
        <v>951</v>
      </c>
    </row>
    <row r="357" spans="1:2" ht="15" customHeight="1" x14ac:dyDescent="0.25">
      <c r="A357" s="68">
        <v>5363</v>
      </c>
      <c r="B357" s="69" t="s">
        <v>952</v>
      </c>
    </row>
    <row r="358" spans="1:2" ht="15" customHeight="1" x14ac:dyDescent="0.25">
      <c r="A358" s="68">
        <v>5364</v>
      </c>
      <c r="B358" s="69" t="s">
        <v>953</v>
      </c>
    </row>
    <row r="359" spans="1:2" ht="15" customHeight="1" x14ac:dyDescent="0.25">
      <c r="A359" s="68">
        <v>5365</v>
      </c>
      <c r="B359" s="69" t="s">
        <v>954</v>
      </c>
    </row>
    <row r="360" spans="1:2" ht="15" customHeight="1" x14ac:dyDescent="0.25">
      <c r="A360" s="68">
        <v>5366</v>
      </c>
      <c r="B360" s="69" t="s">
        <v>955</v>
      </c>
    </row>
    <row r="361" spans="1:2" ht="15" customHeight="1" x14ac:dyDescent="0.25">
      <c r="A361" s="68">
        <v>5367</v>
      </c>
      <c r="B361" s="69" t="s">
        <v>956</v>
      </c>
    </row>
    <row r="362" spans="1:2" ht="15" customHeight="1" x14ac:dyDescent="0.25">
      <c r="A362" s="68">
        <v>5368</v>
      </c>
      <c r="B362" s="69" t="s">
        <v>957</v>
      </c>
    </row>
    <row r="363" spans="1:2" ht="15" customHeight="1" x14ac:dyDescent="0.25">
      <c r="A363" s="68">
        <v>5369</v>
      </c>
      <c r="B363" s="69" t="s">
        <v>931</v>
      </c>
    </row>
    <row r="364" spans="1:2" ht="15" customHeight="1" x14ac:dyDescent="0.25">
      <c r="A364" s="68">
        <v>5410</v>
      </c>
      <c r="B364" s="69" t="s">
        <v>958</v>
      </c>
    </row>
    <row r="365" spans="1:2" ht="15" customHeight="1" x14ac:dyDescent="0.25">
      <c r="A365" s="68">
        <v>5421</v>
      </c>
      <c r="B365" s="69" t="s">
        <v>959</v>
      </c>
    </row>
    <row r="366" spans="1:2" ht="15" customHeight="1" x14ac:dyDescent="0.25">
      <c r="A366" s="68">
        <v>5423</v>
      </c>
      <c r="B366" s="69" t="s">
        <v>960</v>
      </c>
    </row>
    <row r="367" spans="1:2" ht="15" customHeight="1" x14ac:dyDescent="0.25">
      <c r="A367" s="70">
        <v>5424</v>
      </c>
      <c r="B367" s="71" t="s">
        <v>961</v>
      </c>
    </row>
    <row r="368" spans="1:2" ht="15" customHeight="1" x14ac:dyDescent="0.25">
      <c r="A368" s="68">
        <v>5425</v>
      </c>
      <c r="B368" s="69" t="s">
        <v>962</v>
      </c>
    </row>
    <row r="369" spans="1:2" ht="15" customHeight="1" x14ac:dyDescent="0.25">
      <c r="A369" s="49">
        <v>5491</v>
      </c>
      <c r="B369" s="60" t="s">
        <v>963</v>
      </c>
    </row>
    <row r="370" spans="1:2" ht="15" customHeight="1" x14ac:dyDescent="0.25">
      <c r="A370" s="68">
        <v>5492</v>
      </c>
      <c r="B370" s="69" t="s">
        <v>964</v>
      </c>
    </row>
    <row r="371" spans="1:2" ht="15" customHeight="1" x14ac:dyDescent="0.25">
      <c r="A371" s="68">
        <v>5493</v>
      </c>
      <c r="B371" s="69" t="s">
        <v>965</v>
      </c>
    </row>
    <row r="372" spans="1:2" ht="15" customHeight="1" x14ac:dyDescent="0.25">
      <c r="A372" s="68">
        <v>5494</v>
      </c>
      <c r="B372" s="69" t="s">
        <v>966</v>
      </c>
    </row>
    <row r="373" spans="1:2" ht="15" customHeight="1" x14ac:dyDescent="0.25">
      <c r="A373" s="49">
        <v>5495</v>
      </c>
      <c r="B373" s="60" t="s">
        <v>967</v>
      </c>
    </row>
    <row r="374" spans="1:2" ht="15" customHeight="1" x14ac:dyDescent="0.25">
      <c r="A374" s="68">
        <v>5496</v>
      </c>
      <c r="B374" s="69" t="s">
        <v>968</v>
      </c>
    </row>
    <row r="375" spans="1:2" ht="15" customHeight="1" x14ac:dyDescent="0.25">
      <c r="A375" s="68">
        <v>5497</v>
      </c>
      <c r="B375" s="69" t="s">
        <v>969</v>
      </c>
    </row>
    <row r="376" spans="1:2" ht="15" customHeight="1" x14ac:dyDescent="0.25">
      <c r="A376" s="68">
        <v>5498</v>
      </c>
      <c r="B376" s="69" t="s">
        <v>970</v>
      </c>
    </row>
    <row r="377" spans="1:2" ht="15" customHeight="1" x14ac:dyDescent="0.25">
      <c r="A377" s="68">
        <v>5499</v>
      </c>
      <c r="B377" s="69" t="s">
        <v>971</v>
      </c>
    </row>
    <row r="378" spans="1:2" ht="15" customHeight="1" x14ac:dyDescent="0.25">
      <c r="A378" s="68">
        <v>5511</v>
      </c>
      <c r="B378" s="69" t="s">
        <v>972</v>
      </c>
    </row>
    <row r="379" spans="1:2" ht="15" customHeight="1" x14ac:dyDescent="0.25">
      <c r="A379" s="68">
        <v>5512</v>
      </c>
      <c r="B379" s="69" t="s">
        <v>973</v>
      </c>
    </row>
    <row r="380" spans="1:2" ht="15" customHeight="1" x14ac:dyDescent="0.25">
      <c r="A380" s="68">
        <v>5513</v>
      </c>
      <c r="B380" s="69" t="s">
        <v>974</v>
      </c>
    </row>
    <row r="381" spans="1:2" ht="15" customHeight="1" x14ac:dyDescent="0.25">
      <c r="A381" s="68">
        <v>5514</v>
      </c>
      <c r="B381" s="69" t="s">
        <v>975</v>
      </c>
    </row>
    <row r="382" spans="1:2" ht="15" customHeight="1" x14ac:dyDescent="0.25">
      <c r="A382" s="68">
        <v>5515</v>
      </c>
      <c r="B382" s="69" t="s">
        <v>976</v>
      </c>
    </row>
    <row r="383" spans="1:2" ht="15" customHeight="1" x14ac:dyDescent="0.25">
      <c r="A383" s="68">
        <v>5516</v>
      </c>
      <c r="B383" s="69" t="s">
        <v>977</v>
      </c>
    </row>
    <row r="384" spans="1:2" ht="15" customHeight="1" x14ac:dyDescent="0.25">
      <c r="A384" s="68">
        <v>5517</v>
      </c>
      <c r="B384" s="69" t="s">
        <v>978</v>
      </c>
    </row>
    <row r="385" spans="1:2" ht="15" customHeight="1" x14ac:dyDescent="0.25">
      <c r="A385" s="68">
        <v>5520</v>
      </c>
      <c r="B385" s="69" t="s">
        <v>979</v>
      </c>
    </row>
    <row r="386" spans="1:2" ht="15" customHeight="1" x14ac:dyDescent="0.25">
      <c r="A386" s="68">
        <v>5531</v>
      </c>
      <c r="B386" s="69" t="s">
        <v>980</v>
      </c>
    </row>
    <row r="387" spans="1:2" ht="15" customHeight="1" x14ac:dyDescent="0.25">
      <c r="A387" s="68">
        <v>5532</v>
      </c>
      <c r="B387" s="69" t="s">
        <v>981</v>
      </c>
    </row>
    <row r="388" spans="1:2" ht="15" customHeight="1" x14ac:dyDescent="0.25">
      <c r="A388" s="68">
        <v>5541</v>
      </c>
      <c r="B388" s="69" t="s">
        <v>982</v>
      </c>
    </row>
    <row r="389" spans="1:2" ht="15" customHeight="1" x14ac:dyDescent="0.25">
      <c r="A389" s="68">
        <v>5542</v>
      </c>
      <c r="B389" s="69" t="s">
        <v>983</v>
      </c>
    </row>
    <row r="390" spans="1:2" ht="15" customHeight="1" x14ac:dyDescent="0.25">
      <c r="A390" s="68">
        <v>5611</v>
      </c>
      <c r="B390" s="69" t="s">
        <v>984</v>
      </c>
    </row>
    <row r="391" spans="1:2" ht="15" customHeight="1" x14ac:dyDescent="0.25">
      <c r="A391" s="68">
        <v>5612</v>
      </c>
      <c r="B391" s="69" t="s">
        <v>985</v>
      </c>
    </row>
    <row r="392" spans="1:2" ht="15" customHeight="1" x14ac:dyDescent="0.25">
      <c r="A392" s="68">
        <v>5613</v>
      </c>
      <c r="B392" s="69" t="s">
        <v>986</v>
      </c>
    </row>
    <row r="393" spans="1:2" ht="15" customHeight="1" x14ac:dyDescent="0.25">
      <c r="A393" s="68">
        <v>5614</v>
      </c>
      <c r="B393" s="69" t="s">
        <v>987</v>
      </c>
    </row>
    <row r="394" spans="1:2" ht="15" customHeight="1" x14ac:dyDescent="0.25">
      <c r="A394" s="68">
        <v>5615</v>
      </c>
      <c r="B394" s="69" t="s">
        <v>988</v>
      </c>
    </row>
    <row r="395" spans="1:2" ht="15" customHeight="1" x14ac:dyDescent="0.25">
      <c r="A395" s="68">
        <v>5619</v>
      </c>
      <c r="B395" s="69" t="s">
        <v>989</v>
      </c>
    </row>
    <row r="396" spans="1:2" ht="15" customHeight="1" x14ac:dyDescent="0.25">
      <c r="A396" s="68">
        <v>5621</v>
      </c>
      <c r="B396" s="69" t="s">
        <v>990</v>
      </c>
    </row>
    <row r="397" spans="1:2" ht="15" customHeight="1" x14ac:dyDescent="0.25">
      <c r="A397" s="68">
        <v>5622</v>
      </c>
      <c r="B397" s="69" t="s">
        <v>991</v>
      </c>
    </row>
    <row r="398" spans="1:2" ht="15" customHeight="1" x14ac:dyDescent="0.25">
      <c r="A398" s="68">
        <v>5623</v>
      </c>
      <c r="B398" s="69" t="s">
        <v>992</v>
      </c>
    </row>
    <row r="399" spans="1:2" ht="15" customHeight="1" x14ac:dyDescent="0.25">
      <c r="A399" s="68">
        <v>5624</v>
      </c>
      <c r="B399" s="69" t="s">
        <v>993</v>
      </c>
    </row>
    <row r="400" spans="1:2" ht="15" customHeight="1" x14ac:dyDescent="0.25">
      <c r="A400" s="68">
        <v>5629</v>
      </c>
      <c r="B400" s="69" t="s">
        <v>994</v>
      </c>
    </row>
    <row r="401" spans="1:2" ht="15" customHeight="1" x14ac:dyDescent="0.25">
      <c r="A401" s="68">
        <v>5631</v>
      </c>
      <c r="B401" s="69" t="s">
        <v>995</v>
      </c>
    </row>
    <row r="402" spans="1:2" ht="15" customHeight="1" x14ac:dyDescent="0.25">
      <c r="A402" s="68">
        <v>5632</v>
      </c>
      <c r="B402" s="69" t="s">
        <v>996</v>
      </c>
    </row>
    <row r="403" spans="1:2" ht="15" customHeight="1" x14ac:dyDescent="0.25">
      <c r="A403" s="68">
        <v>5633</v>
      </c>
      <c r="B403" s="69" t="s">
        <v>997</v>
      </c>
    </row>
    <row r="404" spans="1:2" ht="15" customHeight="1" x14ac:dyDescent="0.25">
      <c r="A404" s="68">
        <v>5634</v>
      </c>
      <c r="B404" s="69" t="s">
        <v>998</v>
      </c>
    </row>
    <row r="405" spans="1:2" ht="15" customHeight="1" x14ac:dyDescent="0.25">
      <c r="A405" s="68">
        <v>5639</v>
      </c>
      <c r="B405" s="69" t="s">
        <v>999</v>
      </c>
    </row>
    <row r="406" spans="1:2" ht="15" customHeight="1" x14ac:dyDescent="0.25">
      <c r="A406" s="68">
        <v>5641</v>
      </c>
      <c r="B406" s="69" t="s">
        <v>1000</v>
      </c>
    </row>
    <row r="407" spans="1:2" ht="15" customHeight="1" x14ac:dyDescent="0.25">
      <c r="A407" s="68">
        <v>5642</v>
      </c>
      <c r="B407" s="69" t="s">
        <v>1001</v>
      </c>
    </row>
    <row r="408" spans="1:2" ht="15" customHeight="1" x14ac:dyDescent="0.25">
      <c r="A408" s="68">
        <v>5649</v>
      </c>
      <c r="B408" s="69" t="s">
        <v>1002</v>
      </c>
    </row>
    <row r="409" spans="1:2" ht="15" customHeight="1" x14ac:dyDescent="0.25">
      <c r="A409" s="68">
        <v>5651</v>
      </c>
      <c r="B409" s="69" t="s">
        <v>1003</v>
      </c>
    </row>
    <row r="410" spans="1:2" ht="15" customHeight="1" x14ac:dyDescent="0.25">
      <c r="A410" s="68">
        <v>5652</v>
      </c>
      <c r="B410" s="69" t="s">
        <v>1004</v>
      </c>
    </row>
    <row r="411" spans="1:2" ht="15" customHeight="1" x14ac:dyDescent="0.25">
      <c r="A411" s="68">
        <v>5659</v>
      </c>
      <c r="B411" s="69" t="s">
        <v>1005</v>
      </c>
    </row>
    <row r="412" spans="1:2" ht="15" customHeight="1" x14ac:dyDescent="0.25">
      <c r="A412" s="68">
        <v>5660</v>
      </c>
      <c r="B412" s="69" t="s">
        <v>1006</v>
      </c>
    </row>
    <row r="413" spans="1:2" ht="15" customHeight="1" x14ac:dyDescent="0.25">
      <c r="A413" s="68">
        <v>5670</v>
      </c>
      <c r="B413" s="69" t="s">
        <v>1007</v>
      </c>
    </row>
    <row r="414" spans="1:2" ht="15" customHeight="1" x14ac:dyDescent="0.25">
      <c r="A414" s="68">
        <v>5711</v>
      </c>
      <c r="B414" s="69" t="s">
        <v>1008</v>
      </c>
    </row>
    <row r="415" spans="1:2" ht="15" customHeight="1" x14ac:dyDescent="0.25">
      <c r="A415" s="68">
        <v>5719</v>
      </c>
      <c r="B415" s="69" t="s">
        <v>1009</v>
      </c>
    </row>
    <row r="416" spans="1:2" ht="15" customHeight="1" x14ac:dyDescent="0.25">
      <c r="A416" s="68">
        <v>5811</v>
      </c>
      <c r="B416" s="69" t="s">
        <v>1010</v>
      </c>
    </row>
    <row r="417" spans="1:2" ht="15" customHeight="1" x14ac:dyDescent="0.25">
      <c r="A417" s="68">
        <v>5812</v>
      </c>
      <c r="B417" s="69" t="s">
        <v>1011</v>
      </c>
    </row>
    <row r="418" spans="1:2" ht="15" customHeight="1" x14ac:dyDescent="0.25">
      <c r="A418" s="68">
        <v>5901</v>
      </c>
      <c r="B418" s="69" t="s">
        <v>1012</v>
      </c>
    </row>
    <row r="419" spans="1:2" ht="15" customHeight="1" x14ac:dyDescent="0.25">
      <c r="A419" s="68">
        <v>5902</v>
      </c>
      <c r="B419" s="69" t="s">
        <v>1013</v>
      </c>
    </row>
    <row r="420" spans="1:2" ht="15" customHeight="1" x14ac:dyDescent="0.25">
      <c r="A420" s="68">
        <v>5903</v>
      </c>
      <c r="B420" s="69" t="s">
        <v>1014</v>
      </c>
    </row>
    <row r="421" spans="1:2" ht="15" customHeight="1" x14ac:dyDescent="0.25">
      <c r="A421" s="68">
        <v>5904</v>
      </c>
      <c r="B421" s="69" t="s">
        <v>1015</v>
      </c>
    </row>
    <row r="422" spans="1:2" ht="15" customHeight="1" x14ac:dyDescent="0.25">
      <c r="A422" s="68">
        <v>5909</v>
      </c>
      <c r="B422" s="69" t="s">
        <v>1016</v>
      </c>
    </row>
    <row r="423" spans="1:2" ht="15" customHeight="1" x14ac:dyDescent="0.25">
      <c r="A423" s="68">
        <v>5991</v>
      </c>
      <c r="B423" s="69" t="s">
        <v>1017</v>
      </c>
    </row>
    <row r="424" spans="1:2" ht="15" customHeight="1" x14ac:dyDescent="0.25">
      <c r="A424" s="68">
        <v>6111</v>
      </c>
      <c r="B424" s="69" t="s">
        <v>1018</v>
      </c>
    </row>
    <row r="425" spans="1:2" ht="15" customHeight="1" x14ac:dyDescent="0.25">
      <c r="A425" s="68">
        <v>6112</v>
      </c>
      <c r="B425" s="69" t="s">
        <v>1019</v>
      </c>
    </row>
    <row r="426" spans="1:2" ht="15" customHeight="1" x14ac:dyDescent="0.25">
      <c r="A426" s="68">
        <v>6113</v>
      </c>
      <c r="B426" s="69" t="s">
        <v>1020</v>
      </c>
    </row>
    <row r="427" spans="1:2" ht="15" customHeight="1" x14ac:dyDescent="0.25">
      <c r="A427" s="68">
        <v>6119</v>
      </c>
      <c r="B427" s="69" t="s">
        <v>1021</v>
      </c>
    </row>
    <row r="428" spans="1:2" ht="15" customHeight="1" x14ac:dyDescent="0.25">
      <c r="A428" s="68">
        <v>6121</v>
      </c>
      <c r="B428" s="69" t="s">
        <v>1022</v>
      </c>
    </row>
    <row r="429" spans="1:2" ht="15" customHeight="1" x14ac:dyDescent="0.25">
      <c r="A429" s="68">
        <v>6122</v>
      </c>
      <c r="B429" s="69" t="s">
        <v>1023</v>
      </c>
    </row>
    <row r="430" spans="1:2" ht="15" customHeight="1" x14ac:dyDescent="0.25">
      <c r="A430" s="68">
        <v>6123</v>
      </c>
      <c r="B430" s="69" t="s">
        <v>1024</v>
      </c>
    </row>
    <row r="431" spans="1:2" ht="15" customHeight="1" x14ac:dyDescent="0.25">
      <c r="A431" s="68">
        <v>6124</v>
      </c>
      <c r="B431" s="69" t="s">
        <v>1025</v>
      </c>
    </row>
    <row r="432" spans="1:2" ht="15" customHeight="1" x14ac:dyDescent="0.25">
      <c r="A432" s="68">
        <v>6125</v>
      </c>
      <c r="B432" s="69" t="s">
        <v>1026</v>
      </c>
    </row>
    <row r="433" spans="1:2" ht="15" customHeight="1" x14ac:dyDescent="0.25">
      <c r="A433" s="68">
        <v>6127</v>
      </c>
      <c r="B433" s="69" t="s">
        <v>1027</v>
      </c>
    </row>
    <row r="434" spans="1:2" ht="15" customHeight="1" x14ac:dyDescent="0.25">
      <c r="A434" s="68">
        <v>6129</v>
      </c>
      <c r="B434" s="69" t="s">
        <v>1028</v>
      </c>
    </row>
    <row r="435" spans="1:2" ht="15" customHeight="1" x14ac:dyDescent="0.25">
      <c r="A435" s="68">
        <v>6130</v>
      </c>
      <c r="B435" s="69" t="s">
        <v>1029</v>
      </c>
    </row>
    <row r="436" spans="1:2" ht="15" customHeight="1" x14ac:dyDescent="0.25">
      <c r="A436" s="68">
        <v>6141</v>
      </c>
      <c r="B436" s="69" t="s">
        <v>1030</v>
      </c>
    </row>
    <row r="437" spans="1:2" ht="15" customHeight="1" x14ac:dyDescent="0.25">
      <c r="A437" s="68">
        <v>6142</v>
      </c>
      <c r="B437" s="69" t="s">
        <v>1031</v>
      </c>
    </row>
    <row r="438" spans="1:2" ht="15" customHeight="1" x14ac:dyDescent="0.25">
      <c r="A438" s="68">
        <v>6201</v>
      </c>
      <c r="B438" s="69" t="s">
        <v>1032</v>
      </c>
    </row>
    <row r="439" spans="1:2" ht="15" customHeight="1" x14ac:dyDescent="0.25">
      <c r="A439" s="68">
        <v>6202</v>
      </c>
      <c r="B439" s="69" t="s">
        <v>1033</v>
      </c>
    </row>
    <row r="440" spans="1:2" ht="15" customHeight="1" x14ac:dyDescent="0.25">
      <c r="A440" s="68">
        <v>6209</v>
      </c>
      <c r="B440" s="69" t="s">
        <v>1034</v>
      </c>
    </row>
    <row r="441" spans="1:2" ht="15" customHeight="1" x14ac:dyDescent="0.25">
      <c r="A441" s="68">
        <v>6211</v>
      </c>
      <c r="B441" s="69" t="s">
        <v>1035</v>
      </c>
    </row>
    <row r="442" spans="1:2" ht="15" customHeight="1" x14ac:dyDescent="0.25">
      <c r="A442" s="68">
        <v>6212</v>
      </c>
      <c r="B442" s="69" t="s">
        <v>1036</v>
      </c>
    </row>
    <row r="443" spans="1:2" ht="15" customHeight="1" x14ac:dyDescent="0.25">
      <c r="A443" s="68">
        <v>6213</v>
      </c>
      <c r="B443" s="69" t="s">
        <v>1037</v>
      </c>
    </row>
    <row r="444" spans="1:2" ht="15" customHeight="1" x14ac:dyDescent="0.25">
      <c r="A444" s="68">
        <v>6311</v>
      </c>
      <c r="B444" s="69" t="s">
        <v>1038</v>
      </c>
    </row>
    <row r="445" spans="1:2" ht="15" customHeight="1" x14ac:dyDescent="0.25">
      <c r="A445" s="68">
        <v>6312</v>
      </c>
      <c r="B445" s="69" t="s">
        <v>1039</v>
      </c>
    </row>
    <row r="446" spans="1:2" ht="15" customHeight="1" x14ac:dyDescent="0.25">
      <c r="A446" s="68">
        <v>6313</v>
      </c>
      <c r="B446" s="69" t="s">
        <v>1040</v>
      </c>
    </row>
    <row r="447" spans="1:2" ht="15" customHeight="1" x14ac:dyDescent="0.25">
      <c r="A447" s="68">
        <v>6314</v>
      </c>
      <c r="B447" s="69" t="s">
        <v>1041</v>
      </c>
    </row>
    <row r="448" spans="1:2" ht="15" customHeight="1" x14ac:dyDescent="0.25">
      <c r="A448" s="68">
        <v>6315</v>
      </c>
      <c r="B448" s="69" t="s">
        <v>1042</v>
      </c>
    </row>
    <row r="449" spans="1:2" ht="15" customHeight="1" x14ac:dyDescent="0.25">
      <c r="A449" s="68">
        <v>6316</v>
      </c>
      <c r="B449" s="69" t="s">
        <v>1043</v>
      </c>
    </row>
    <row r="450" spans="1:2" ht="15" customHeight="1" x14ac:dyDescent="0.25">
      <c r="A450" s="68">
        <v>6319</v>
      </c>
      <c r="B450" s="69" t="s">
        <v>1044</v>
      </c>
    </row>
    <row r="451" spans="1:2" ht="15" customHeight="1" x14ac:dyDescent="0.25">
      <c r="A451" s="68">
        <v>6321</v>
      </c>
      <c r="B451" s="69" t="s">
        <v>1045</v>
      </c>
    </row>
    <row r="452" spans="1:2" ht="15" customHeight="1" x14ac:dyDescent="0.25">
      <c r="A452" s="68">
        <v>6322</v>
      </c>
      <c r="B452" s="69" t="s">
        <v>1046</v>
      </c>
    </row>
    <row r="453" spans="1:2" ht="15" customHeight="1" x14ac:dyDescent="0.25">
      <c r="A453" s="68">
        <v>6323</v>
      </c>
      <c r="B453" s="69" t="s">
        <v>1047</v>
      </c>
    </row>
    <row r="454" spans="1:2" ht="15" customHeight="1" x14ac:dyDescent="0.25">
      <c r="A454" s="68">
        <v>6324</v>
      </c>
      <c r="B454" s="69" t="s">
        <v>1048</v>
      </c>
    </row>
    <row r="455" spans="1:2" ht="15" customHeight="1" x14ac:dyDescent="0.25">
      <c r="A455" s="68">
        <v>6329</v>
      </c>
      <c r="B455" s="69" t="s">
        <v>1049</v>
      </c>
    </row>
    <row r="456" spans="1:2" ht="15" customHeight="1" x14ac:dyDescent="0.25">
      <c r="A456" s="68">
        <v>6331</v>
      </c>
      <c r="B456" s="69" t="s">
        <v>1050</v>
      </c>
    </row>
    <row r="457" spans="1:2" ht="15" customHeight="1" x14ac:dyDescent="0.25">
      <c r="A457" s="68">
        <v>6332</v>
      </c>
      <c r="B457" s="69" t="s">
        <v>1051</v>
      </c>
    </row>
    <row r="458" spans="1:2" ht="15" customHeight="1" x14ac:dyDescent="0.25">
      <c r="A458" s="68">
        <v>6333</v>
      </c>
      <c r="B458" s="69" t="s">
        <v>1052</v>
      </c>
    </row>
    <row r="459" spans="1:2" ht="15" customHeight="1" x14ac:dyDescent="0.25">
      <c r="A459" s="68">
        <v>6334</v>
      </c>
      <c r="B459" s="69" t="s">
        <v>1053</v>
      </c>
    </row>
    <row r="460" spans="1:2" ht="15" customHeight="1" x14ac:dyDescent="0.25">
      <c r="A460" s="68">
        <v>6335</v>
      </c>
      <c r="B460" s="69" t="s">
        <v>1054</v>
      </c>
    </row>
    <row r="461" spans="1:2" ht="15" customHeight="1" x14ac:dyDescent="0.25">
      <c r="A461" s="68">
        <v>6339</v>
      </c>
      <c r="B461" s="69" t="s">
        <v>1055</v>
      </c>
    </row>
    <row r="462" spans="1:2" ht="15" customHeight="1" x14ac:dyDescent="0.25">
      <c r="A462" s="68">
        <v>6341</v>
      </c>
      <c r="B462" s="69" t="s">
        <v>1056</v>
      </c>
    </row>
    <row r="463" spans="1:2" ht="15" customHeight="1" x14ac:dyDescent="0.25">
      <c r="A463" s="68">
        <v>6342</v>
      </c>
      <c r="B463" s="69" t="s">
        <v>1057</v>
      </c>
    </row>
    <row r="464" spans="1:2" ht="15" customHeight="1" x14ac:dyDescent="0.25">
      <c r="A464" s="68">
        <v>6343</v>
      </c>
      <c r="B464" s="69" t="s">
        <v>1058</v>
      </c>
    </row>
    <row r="465" spans="1:2" ht="15" customHeight="1" x14ac:dyDescent="0.25">
      <c r="A465" s="68">
        <v>6344</v>
      </c>
      <c r="B465" s="69" t="s">
        <v>1059</v>
      </c>
    </row>
    <row r="466" spans="1:2" ht="15" customHeight="1" x14ac:dyDescent="0.25">
      <c r="A466" s="68">
        <v>6349</v>
      </c>
      <c r="B466" s="69" t="s">
        <v>1060</v>
      </c>
    </row>
    <row r="467" spans="1:2" ht="15" customHeight="1" x14ac:dyDescent="0.25">
      <c r="A467" s="68">
        <v>6351</v>
      </c>
      <c r="B467" s="69" t="s">
        <v>1061</v>
      </c>
    </row>
    <row r="468" spans="1:2" ht="15" customHeight="1" x14ac:dyDescent="0.25">
      <c r="A468" s="68">
        <v>6352</v>
      </c>
      <c r="B468" s="69" t="s">
        <v>1062</v>
      </c>
    </row>
    <row r="469" spans="1:2" ht="15" customHeight="1" x14ac:dyDescent="0.25">
      <c r="A469" s="68">
        <v>6353</v>
      </c>
      <c r="B469" s="69" t="s">
        <v>1063</v>
      </c>
    </row>
    <row r="470" spans="1:2" ht="15" customHeight="1" x14ac:dyDescent="0.25">
      <c r="A470" s="68">
        <v>6354</v>
      </c>
      <c r="B470" s="69" t="s">
        <v>1064</v>
      </c>
    </row>
    <row r="471" spans="1:2" ht="15" customHeight="1" x14ac:dyDescent="0.25">
      <c r="A471" s="68">
        <v>6356</v>
      </c>
      <c r="B471" s="69" t="s">
        <v>1065</v>
      </c>
    </row>
    <row r="472" spans="1:2" ht="15" customHeight="1" x14ac:dyDescent="0.25">
      <c r="A472" s="68">
        <v>6359</v>
      </c>
      <c r="B472" s="69" t="s">
        <v>1066</v>
      </c>
    </row>
    <row r="473" spans="1:2" ht="15" customHeight="1" x14ac:dyDescent="0.25">
      <c r="A473" s="68">
        <v>6361</v>
      </c>
      <c r="B473" s="69" t="s">
        <v>1067</v>
      </c>
    </row>
    <row r="474" spans="1:2" ht="15" customHeight="1" x14ac:dyDescent="0.25">
      <c r="A474" s="68">
        <v>6362</v>
      </c>
      <c r="B474" s="69" t="s">
        <v>1068</v>
      </c>
    </row>
    <row r="475" spans="1:2" ht="15" customHeight="1" x14ac:dyDescent="0.25">
      <c r="A475" s="68">
        <v>6363</v>
      </c>
      <c r="B475" s="69" t="s">
        <v>1069</v>
      </c>
    </row>
    <row r="476" spans="1:2" ht="15" customHeight="1" x14ac:dyDescent="0.25">
      <c r="A476" s="68">
        <v>6371</v>
      </c>
      <c r="B476" s="69" t="s">
        <v>1070</v>
      </c>
    </row>
    <row r="477" spans="1:2" ht="15" customHeight="1" x14ac:dyDescent="0.25">
      <c r="A477" s="68">
        <v>6379</v>
      </c>
      <c r="B477" s="69" t="s">
        <v>1071</v>
      </c>
    </row>
    <row r="478" spans="1:2" ht="15" customHeight="1" x14ac:dyDescent="0.25">
      <c r="A478" s="68">
        <v>6380</v>
      </c>
      <c r="B478" s="69" t="s">
        <v>1072</v>
      </c>
    </row>
    <row r="479" spans="1:2" ht="15" customHeight="1" x14ac:dyDescent="0.25">
      <c r="A479" s="68">
        <v>6411</v>
      </c>
      <c r="B479" s="69" t="s">
        <v>1073</v>
      </c>
    </row>
    <row r="480" spans="1:2" ht="15" customHeight="1" x14ac:dyDescent="0.25">
      <c r="A480" s="68">
        <v>6412</v>
      </c>
      <c r="B480" s="69" t="s">
        <v>1074</v>
      </c>
    </row>
    <row r="481" spans="1:2" ht="15" customHeight="1" x14ac:dyDescent="0.25">
      <c r="A481" s="68">
        <v>6413</v>
      </c>
      <c r="B481" s="69" t="s">
        <v>1075</v>
      </c>
    </row>
    <row r="482" spans="1:2" ht="15" customHeight="1" x14ac:dyDescent="0.25">
      <c r="A482" s="68">
        <v>6414</v>
      </c>
      <c r="B482" s="50" t="s">
        <v>1076</v>
      </c>
    </row>
    <row r="483" spans="1:2" ht="15" customHeight="1" x14ac:dyDescent="0.25">
      <c r="A483" s="68">
        <v>6415</v>
      </c>
      <c r="B483" s="50" t="s">
        <v>1077</v>
      </c>
    </row>
    <row r="484" spans="1:2" ht="15" customHeight="1" x14ac:dyDescent="0.25">
      <c r="A484" s="68">
        <v>6419</v>
      </c>
      <c r="B484" s="50" t="s">
        <v>1078</v>
      </c>
    </row>
    <row r="485" spans="1:2" ht="15" customHeight="1" x14ac:dyDescent="0.25">
      <c r="A485" s="68">
        <v>6421</v>
      </c>
      <c r="B485" s="50" t="s">
        <v>1079</v>
      </c>
    </row>
    <row r="486" spans="1:2" ht="15" customHeight="1" x14ac:dyDescent="0.25">
      <c r="A486" s="68">
        <v>6422</v>
      </c>
      <c r="B486" s="50" t="s">
        <v>1080</v>
      </c>
    </row>
    <row r="487" spans="1:2" ht="15" customHeight="1" x14ac:dyDescent="0.25">
      <c r="A487" s="68">
        <v>6423</v>
      </c>
      <c r="B487" s="50" t="s">
        <v>1081</v>
      </c>
    </row>
    <row r="488" spans="1:2" ht="15" customHeight="1" x14ac:dyDescent="0.25">
      <c r="A488" s="68">
        <v>6424</v>
      </c>
      <c r="B488" s="50" t="s">
        <v>1082</v>
      </c>
    </row>
    <row r="489" spans="1:2" ht="15" customHeight="1" x14ac:dyDescent="0.25">
      <c r="A489" s="68">
        <v>6429</v>
      </c>
      <c r="B489" s="50" t="s">
        <v>1083</v>
      </c>
    </row>
    <row r="490" spans="1:2" ht="15" customHeight="1" x14ac:dyDescent="0.25">
      <c r="A490" s="68">
        <v>6431</v>
      </c>
      <c r="B490" s="50" t="s">
        <v>1084</v>
      </c>
    </row>
    <row r="491" spans="1:2" ht="15" customHeight="1" x14ac:dyDescent="0.25">
      <c r="A491" s="68">
        <v>6432</v>
      </c>
      <c r="B491" s="50" t="s">
        <v>1085</v>
      </c>
    </row>
    <row r="492" spans="1:2" ht="15" customHeight="1" x14ac:dyDescent="0.25">
      <c r="A492" s="68">
        <v>6433</v>
      </c>
      <c r="B492" s="50" t="s">
        <v>1086</v>
      </c>
    </row>
    <row r="493" spans="1:2" ht="15" customHeight="1" x14ac:dyDescent="0.25">
      <c r="A493" s="68">
        <v>6434</v>
      </c>
      <c r="B493" s="50" t="s">
        <v>1087</v>
      </c>
    </row>
    <row r="494" spans="1:2" ht="15" customHeight="1" x14ac:dyDescent="0.25">
      <c r="A494" s="68">
        <v>6439</v>
      </c>
      <c r="B494" s="50" t="s">
        <v>1088</v>
      </c>
    </row>
    <row r="495" spans="1:2" ht="15" customHeight="1" x14ac:dyDescent="0.25">
      <c r="A495" s="68">
        <v>6441</v>
      </c>
      <c r="B495" s="50" t="s">
        <v>1089</v>
      </c>
    </row>
    <row r="496" spans="1:2" ht="15" customHeight="1" x14ac:dyDescent="0.25">
      <c r="A496" s="68">
        <v>6442</v>
      </c>
      <c r="B496" s="50" t="s">
        <v>1090</v>
      </c>
    </row>
    <row r="497" spans="1:2" ht="15" customHeight="1" x14ac:dyDescent="0.25">
      <c r="A497" s="68">
        <v>6449</v>
      </c>
      <c r="B497" s="50" t="s">
        <v>1091</v>
      </c>
    </row>
    <row r="498" spans="1:2" ht="15" customHeight="1" x14ac:dyDescent="0.25">
      <c r="A498" s="68">
        <v>6451</v>
      </c>
      <c r="B498" s="50" t="s">
        <v>1092</v>
      </c>
    </row>
    <row r="499" spans="1:2" ht="15" customHeight="1" x14ac:dyDescent="0.25">
      <c r="A499" s="68">
        <v>6452</v>
      </c>
      <c r="B499" s="50" t="s">
        <v>1093</v>
      </c>
    </row>
    <row r="500" spans="1:2" ht="15" customHeight="1" x14ac:dyDescent="0.25">
      <c r="A500" s="68">
        <v>6459</v>
      </c>
      <c r="B500" s="50" t="s">
        <v>1094</v>
      </c>
    </row>
    <row r="501" spans="1:2" ht="15" customHeight="1" x14ac:dyDescent="0.25">
      <c r="A501" s="68">
        <v>6460</v>
      </c>
      <c r="B501" s="50" t="s">
        <v>1095</v>
      </c>
    </row>
    <row r="502" spans="1:2" ht="15" customHeight="1" x14ac:dyDescent="0.25">
      <c r="A502" s="68">
        <v>6470</v>
      </c>
      <c r="B502" s="50" t="s">
        <v>1096</v>
      </c>
    </row>
    <row r="503" spans="1:2" ht="15" customHeight="1" x14ac:dyDescent="0.25">
      <c r="A503" s="68">
        <v>6711</v>
      </c>
      <c r="B503" s="50" t="s">
        <v>1097</v>
      </c>
    </row>
    <row r="504" spans="1:2" ht="15" customHeight="1" x14ac:dyDescent="0.25">
      <c r="A504" s="68">
        <v>6901</v>
      </c>
      <c r="B504" s="50" t="s">
        <v>1098</v>
      </c>
    </row>
    <row r="505" spans="1:2" ht="15" customHeight="1" x14ac:dyDescent="0.25">
      <c r="A505" s="68">
        <v>6909</v>
      </c>
      <c r="B505" s="50" t="s">
        <v>1099</v>
      </c>
    </row>
    <row r="506" spans="1:2" ht="15" customHeight="1" x14ac:dyDescent="0.25">
      <c r="A506" s="68">
        <v>8111</v>
      </c>
      <c r="B506" s="50" t="s">
        <v>1100</v>
      </c>
    </row>
    <row r="507" spans="1:2" ht="15" customHeight="1" x14ac:dyDescent="0.25">
      <c r="A507" s="68">
        <v>8112</v>
      </c>
      <c r="B507" s="50" t="s">
        <v>1101</v>
      </c>
    </row>
    <row r="508" spans="1:2" ht="15" customHeight="1" x14ac:dyDescent="0.25">
      <c r="A508" s="68">
        <v>8113</v>
      </c>
      <c r="B508" s="50" t="s">
        <v>1102</v>
      </c>
    </row>
    <row r="509" spans="1:2" ht="15" customHeight="1" x14ac:dyDescent="0.25">
      <c r="A509" s="68">
        <v>8114</v>
      </c>
      <c r="B509" s="50" t="s">
        <v>1103</v>
      </c>
    </row>
    <row r="510" spans="1:2" ht="27.75" customHeight="1" x14ac:dyDescent="0.25">
      <c r="A510" s="68">
        <v>8115</v>
      </c>
      <c r="B510" s="50" t="s">
        <v>1104</v>
      </c>
    </row>
    <row r="511" spans="1:2" ht="15" customHeight="1" x14ac:dyDescent="0.25">
      <c r="A511" s="68">
        <v>8116</v>
      </c>
      <c r="B511" s="50" t="s">
        <v>1105</v>
      </c>
    </row>
    <row r="512" spans="1:2" ht="15" customHeight="1" x14ac:dyDescent="0.25">
      <c r="A512" s="68">
        <v>8117</v>
      </c>
      <c r="B512" s="50" t="s">
        <v>1106</v>
      </c>
    </row>
    <row r="513" spans="1:2" ht="15" customHeight="1" x14ac:dyDescent="0.25">
      <c r="A513" s="68">
        <v>8118</v>
      </c>
      <c r="B513" s="50" t="s">
        <v>1107</v>
      </c>
    </row>
    <row r="514" spans="1:2" ht="15" customHeight="1" x14ac:dyDescent="0.25">
      <c r="A514" s="68">
        <v>8121</v>
      </c>
      <c r="B514" s="50" t="s">
        <v>1108</v>
      </c>
    </row>
    <row r="515" spans="1:2" ht="15" customHeight="1" x14ac:dyDescent="0.25">
      <c r="A515" s="68">
        <v>8122</v>
      </c>
      <c r="B515" s="50" t="s">
        <v>1109</v>
      </c>
    </row>
    <row r="516" spans="1:2" ht="15" customHeight="1" x14ac:dyDescent="0.25">
      <c r="A516" s="68">
        <v>8123</v>
      </c>
      <c r="B516" s="50" t="s">
        <v>1110</v>
      </c>
    </row>
    <row r="517" spans="1:2" ht="15" customHeight="1" x14ac:dyDescent="0.25">
      <c r="A517" s="68">
        <v>8124</v>
      </c>
      <c r="B517" s="50" t="s">
        <v>1111</v>
      </c>
    </row>
    <row r="518" spans="1:2" ht="15" customHeight="1" x14ac:dyDescent="0.25">
      <c r="A518" s="68">
        <v>8125</v>
      </c>
      <c r="B518" s="50" t="s">
        <v>1112</v>
      </c>
    </row>
    <row r="519" spans="1:2" ht="15" customHeight="1" x14ac:dyDescent="0.25">
      <c r="A519" s="68">
        <v>8127</v>
      </c>
      <c r="B519" s="50" t="s">
        <v>1113</v>
      </c>
    </row>
    <row r="520" spans="1:2" ht="15" customHeight="1" x14ac:dyDescent="0.25">
      <c r="A520" s="68">
        <v>8128</v>
      </c>
      <c r="B520" s="50" t="s">
        <v>1114</v>
      </c>
    </row>
    <row r="521" spans="1:2" ht="15" customHeight="1" x14ac:dyDescent="0.25">
      <c r="A521" s="68">
        <v>8211</v>
      </c>
      <c r="B521" s="50" t="s">
        <v>1100</v>
      </c>
    </row>
    <row r="522" spans="1:2" ht="15" customHeight="1" x14ac:dyDescent="0.25">
      <c r="A522" s="68">
        <v>8212</v>
      </c>
      <c r="B522" s="50" t="s">
        <v>1101</v>
      </c>
    </row>
    <row r="523" spans="1:2" ht="15" customHeight="1" x14ac:dyDescent="0.25">
      <c r="A523" s="68">
        <v>8213</v>
      </c>
      <c r="B523" s="50" t="s">
        <v>1102</v>
      </c>
    </row>
    <row r="524" spans="1:2" ht="15" customHeight="1" x14ac:dyDescent="0.25">
      <c r="A524" s="68">
        <v>8214</v>
      </c>
      <c r="B524" s="50" t="s">
        <v>1103</v>
      </c>
    </row>
    <row r="525" spans="1:2" ht="15" customHeight="1" x14ac:dyDescent="0.25">
      <c r="A525" s="68">
        <v>8215</v>
      </c>
      <c r="B525" s="50" t="s">
        <v>1115</v>
      </c>
    </row>
    <row r="526" spans="1:2" ht="15" customHeight="1" x14ac:dyDescent="0.25">
      <c r="A526" s="68">
        <v>8216</v>
      </c>
      <c r="B526" s="50" t="s">
        <v>1116</v>
      </c>
    </row>
    <row r="527" spans="1:2" ht="15" customHeight="1" x14ac:dyDescent="0.25">
      <c r="A527" s="68">
        <v>8217</v>
      </c>
      <c r="B527" s="50" t="s">
        <v>1106</v>
      </c>
    </row>
    <row r="528" spans="1:2" ht="15" customHeight="1" x14ac:dyDescent="0.25">
      <c r="A528" s="68">
        <v>8218</v>
      </c>
      <c r="B528" s="50" t="s">
        <v>1107</v>
      </c>
    </row>
    <row r="529" spans="1:2" ht="15" customHeight="1" x14ac:dyDescent="0.25">
      <c r="A529" s="68">
        <v>8221</v>
      </c>
      <c r="B529" s="50" t="s">
        <v>1108</v>
      </c>
    </row>
    <row r="530" spans="1:2" ht="15" customHeight="1" x14ac:dyDescent="0.25">
      <c r="A530" s="68">
        <v>8222</v>
      </c>
      <c r="B530" s="50" t="s">
        <v>1109</v>
      </c>
    </row>
    <row r="531" spans="1:2" ht="15" customHeight="1" x14ac:dyDescent="0.25">
      <c r="A531" s="68">
        <v>8223</v>
      </c>
      <c r="B531" s="50" t="s">
        <v>1110</v>
      </c>
    </row>
    <row r="532" spans="1:2" ht="15" customHeight="1" x14ac:dyDescent="0.25">
      <c r="A532" s="68">
        <v>8224</v>
      </c>
      <c r="B532" s="50" t="s">
        <v>1111</v>
      </c>
    </row>
    <row r="533" spans="1:2" ht="15" customHeight="1" x14ac:dyDescent="0.25">
      <c r="A533" s="68">
        <v>8225</v>
      </c>
      <c r="B533" s="50" t="s">
        <v>1112</v>
      </c>
    </row>
    <row r="534" spans="1:2" ht="15" customHeight="1" x14ac:dyDescent="0.25">
      <c r="A534" s="68">
        <v>8227</v>
      </c>
      <c r="B534" s="50" t="s">
        <v>1113</v>
      </c>
    </row>
    <row r="535" spans="1:2" ht="15" customHeight="1" x14ac:dyDescent="0.25">
      <c r="A535" s="68">
        <v>8228</v>
      </c>
      <c r="B535" s="50" t="s">
        <v>1114</v>
      </c>
    </row>
    <row r="536" spans="1:2" ht="15" customHeight="1" x14ac:dyDescent="0.25">
      <c r="A536" s="68">
        <v>8300</v>
      </c>
      <c r="B536" s="50" t="s">
        <v>1117</v>
      </c>
    </row>
    <row r="537" spans="1:2" ht="15" customHeight="1" x14ac:dyDescent="0.25">
      <c r="A537" s="68">
        <v>8301</v>
      </c>
      <c r="B537" s="50" t="s">
        <v>1118</v>
      </c>
    </row>
    <row r="538" spans="1:2" ht="15" customHeight="1" x14ac:dyDescent="0.25">
      <c r="A538" s="68">
        <v>8302</v>
      </c>
      <c r="B538" s="50" t="s">
        <v>1119</v>
      </c>
    </row>
    <row r="539" spans="1:2" ht="15" customHeight="1" x14ac:dyDescent="0.25">
      <c r="A539" s="68">
        <v>8413</v>
      </c>
      <c r="B539" s="50" t="s">
        <v>1120</v>
      </c>
    </row>
    <row r="540" spans="1:2" ht="15" customHeight="1" x14ac:dyDescent="0.25">
      <c r="A540" s="68">
        <v>8414</v>
      </c>
      <c r="B540" s="50" t="s">
        <v>1103</v>
      </c>
    </row>
    <row r="541" spans="1:2" ht="15" customHeight="1" x14ac:dyDescent="0.25">
      <c r="A541" s="68">
        <v>8417</v>
      </c>
      <c r="B541" s="50" t="s">
        <v>1121</v>
      </c>
    </row>
    <row r="542" spans="1:2" ht="15" customHeight="1" x14ac:dyDescent="0.25">
      <c r="A542" s="68">
        <v>8418</v>
      </c>
      <c r="B542" s="50" t="s">
        <v>1122</v>
      </c>
    </row>
    <row r="543" spans="1:2" ht="15" customHeight="1" x14ac:dyDescent="0.25">
      <c r="A543" s="68">
        <v>8427</v>
      </c>
      <c r="B543" s="50" t="s">
        <v>1123</v>
      </c>
    </row>
    <row r="544" spans="1:2" ht="15" customHeight="1" x14ac:dyDescent="0.25">
      <c r="A544" s="68">
        <v>8428</v>
      </c>
      <c r="B544" s="50" t="s">
        <v>1124</v>
      </c>
    </row>
    <row r="545" spans="1:2" ht="15" customHeight="1" x14ac:dyDescent="0.25">
      <c r="A545" s="68">
        <v>8901</v>
      </c>
      <c r="B545" s="50" t="s">
        <v>1125</v>
      </c>
    </row>
    <row r="546" spans="1:2" ht="15" customHeight="1" x14ac:dyDescent="0.25">
      <c r="A546" s="68">
        <v>8902</v>
      </c>
      <c r="B546" s="50" t="s">
        <v>1126</v>
      </c>
    </row>
    <row r="547" spans="1:2" ht="15" customHeight="1" x14ac:dyDescent="0.25">
      <c r="A547" s="68">
        <v>8905</v>
      </c>
      <c r="B547" s="50" t="s">
        <v>1127</v>
      </c>
    </row>
    <row r="550" spans="1:2" ht="15" customHeight="1" x14ac:dyDescent="0.25">
      <c r="A550" s="57"/>
      <c r="B550" s="56" t="s">
        <v>637</v>
      </c>
    </row>
    <row r="551" spans="1:2" ht="15" customHeight="1" x14ac:dyDescent="0.25">
      <c r="A551" s="58"/>
      <c r="B551" s="58" t="s">
        <v>638</v>
      </c>
    </row>
  </sheetData>
  <mergeCells count="2">
    <mergeCell ref="A3:B3"/>
    <mergeCell ref="A13:B13"/>
  </mergeCells>
  <pageMargins left="0.39370078740157483" right="0.39370078740157483" top="0.59055118110236227" bottom="0.47244094488188981" header="0" footer="0"/>
  <pageSetup paperSize="9" scale="80" firstPageNumber="29" fitToHeight="0" orientation="portrait" r:id="rId1"/>
  <headerFooter alignWithMargins="0">
    <oddFooter>&amp;L_x000D_&amp;1#&amp;"Calibri"&amp;9&amp;K000000 Klasifikace informací: Neveřejné&amp;C&amp;"Tahoma,Obyčejné"&amp;P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181"/>
  <sheetViews>
    <sheetView showGridLines="0" tabSelected="1" zoomScaleNormal="100" workbookViewId="0">
      <pane xSplit="2" ySplit="6" topLeftCell="C35" activePane="bottomRight" state="frozen"/>
      <selection pane="topRight" activeCell="C1" sqref="C1"/>
      <selection pane="bottomLeft" activeCell="A8" sqref="A8"/>
      <selection pane="bottomRight" activeCell="C42" sqref="C42"/>
    </sheetView>
  </sheetViews>
  <sheetFormatPr defaultRowHeight="12.75" x14ac:dyDescent="0.2"/>
  <cols>
    <col min="1" max="1" width="8.140625" style="3" customWidth="1"/>
    <col min="2" max="2" width="10" style="3" customWidth="1"/>
    <col min="3" max="3" width="80.7109375" style="3" customWidth="1"/>
    <col min="4" max="6" width="15.7109375" style="3" customWidth="1"/>
    <col min="7" max="7" width="9.85546875" style="3" customWidth="1"/>
    <col min="8" max="16384" width="9.140625" style="3"/>
  </cols>
  <sheetData>
    <row r="1" spans="1:7" x14ac:dyDescent="0.2">
      <c r="G1" s="91" t="s">
        <v>1132</v>
      </c>
    </row>
    <row r="2" spans="1:7" s="90" customFormat="1" ht="15" customHeight="1" x14ac:dyDescent="0.2">
      <c r="A2" s="89" t="s">
        <v>9</v>
      </c>
      <c r="B2" s="89"/>
      <c r="C2" s="89"/>
      <c r="D2" s="89"/>
      <c r="E2" s="89"/>
      <c r="F2" s="89"/>
      <c r="G2" s="89"/>
    </row>
    <row r="3" spans="1:7" s="90" customFormat="1" ht="15" customHeight="1" x14ac:dyDescent="0.2">
      <c r="A3" s="89" t="s">
        <v>1</v>
      </c>
      <c r="B3" s="89"/>
      <c r="C3" s="89"/>
      <c r="D3" s="89"/>
      <c r="E3" s="89"/>
      <c r="F3" s="89"/>
      <c r="G3" s="89"/>
    </row>
    <row r="4" spans="1:7" ht="15" customHeight="1" x14ac:dyDescent="0.2">
      <c r="A4" s="1" t="s">
        <v>10</v>
      </c>
      <c r="B4" s="40"/>
      <c r="C4" s="40"/>
      <c r="D4" s="40"/>
      <c r="E4" s="40"/>
      <c r="F4" s="40"/>
      <c r="G4" s="40"/>
    </row>
    <row r="5" spans="1:7" ht="15" customHeight="1" thickBot="1" x14ac:dyDescent="0.25">
      <c r="A5" s="1"/>
      <c r="G5" s="2" t="s">
        <v>11</v>
      </c>
    </row>
    <row r="6" spans="1:7" s="42" customFormat="1" ht="26.25" thickBot="1" x14ac:dyDescent="0.3">
      <c r="A6" s="41" t="s">
        <v>2</v>
      </c>
      <c r="B6" s="41" t="s">
        <v>3</v>
      </c>
      <c r="C6" s="41" t="s">
        <v>4</v>
      </c>
      <c r="D6" s="41" t="s">
        <v>5</v>
      </c>
      <c r="E6" s="41" t="s">
        <v>6</v>
      </c>
      <c r="F6" s="41" t="s">
        <v>7</v>
      </c>
      <c r="G6" s="41" t="s">
        <v>8</v>
      </c>
    </row>
    <row r="7" spans="1:7" ht="15" customHeight="1" x14ac:dyDescent="0.2">
      <c r="A7" s="5"/>
      <c r="B7" s="43">
        <v>1111</v>
      </c>
      <c r="C7" s="6" t="str">
        <f>IF(COUNTBLANK(B7)=1,"",VLOOKUP(B7,Položky!$A$15:$B$547,2,0))</f>
        <v>Příjem z daně z příjmů fyzických osob placené plátci</v>
      </c>
      <c r="D7" s="7">
        <v>1600000</v>
      </c>
      <c r="E7" s="7">
        <v>1600000</v>
      </c>
      <c r="F7" s="7">
        <v>564437</v>
      </c>
      <c r="G7" s="8">
        <v>35.299999999999997</v>
      </c>
    </row>
    <row r="8" spans="1:7" ht="15" customHeight="1" x14ac:dyDescent="0.2">
      <c r="A8" s="5"/>
      <c r="B8" s="43">
        <v>1112</v>
      </c>
      <c r="C8" s="6" t="str">
        <f>IF(COUNTBLANK(B8)=1,"",VLOOKUP(B8,Položky!$A$15:$B$547,2,0))</f>
        <v>Příjem z daně z příjmů fyzických osob placené poplatníky</v>
      </c>
      <c r="D8" s="7">
        <v>100000</v>
      </c>
      <c r="E8" s="7">
        <v>100000</v>
      </c>
      <c r="F8" s="7">
        <v>26415</v>
      </c>
      <c r="G8" s="8">
        <v>26.4</v>
      </c>
    </row>
    <row r="9" spans="1:7" ht="15" customHeight="1" x14ac:dyDescent="0.2">
      <c r="A9" s="5"/>
      <c r="B9" s="43">
        <v>1113</v>
      </c>
      <c r="C9" s="6" t="str">
        <f>IF(COUNTBLANK(B9)=1,"",VLOOKUP(B9,Položky!$A$15:$B$547,2,0))</f>
        <v>Příjem z daně z příjmů fyzických osob vybírané srážkou podle zvláštní sazby daně</v>
      </c>
      <c r="D9" s="7">
        <v>300000</v>
      </c>
      <c r="E9" s="7">
        <v>300000</v>
      </c>
      <c r="F9" s="7">
        <v>128488</v>
      </c>
      <c r="G9" s="8">
        <v>42.8</v>
      </c>
    </row>
    <row r="10" spans="1:7" ht="15" customHeight="1" x14ac:dyDescent="0.2">
      <c r="A10" s="5"/>
      <c r="B10" s="43">
        <v>1121</v>
      </c>
      <c r="C10" s="6" t="str">
        <f>IF(COUNTBLANK(B10)=1,"",VLOOKUP(B10,Položky!$A$15:$B$547,2,0))</f>
        <v>Příjem z daně z příjmů právnických osob</v>
      </c>
      <c r="D10" s="7">
        <v>2600000</v>
      </c>
      <c r="E10" s="7">
        <v>2600000</v>
      </c>
      <c r="F10" s="7">
        <v>636864</v>
      </c>
      <c r="G10" s="8">
        <v>24.5</v>
      </c>
    </row>
    <row r="11" spans="1:7" ht="15" customHeight="1" x14ac:dyDescent="0.2">
      <c r="A11" s="5"/>
      <c r="B11" s="43">
        <v>1123</v>
      </c>
      <c r="C11" s="6" t="str">
        <f>IF(COUNTBLANK(B11)=1,"",VLOOKUP(B11,Položky!$A$15:$B$547,2,0))</f>
        <v>Příjem z daně z příjmů právnických osob v případech, kdy poplatníkem je kraj, s výjimkou daně vybírané srážkou podle zvláštní sazby daně</v>
      </c>
      <c r="D11" s="7">
        <v>80000</v>
      </c>
      <c r="E11" s="7">
        <v>80000</v>
      </c>
      <c r="F11" s="7">
        <v>0</v>
      </c>
      <c r="G11" s="8">
        <v>0</v>
      </c>
    </row>
    <row r="12" spans="1:7" ht="15" customHeight="1" x14ac:dyDescent="0.2">
      <c r="A12" s="5"/>
      <c r="B12" s="43">
        <v>1211</v>
      </c>
      <c r="C12" s="6" t="str">
        <f>IF(COUNTBLANK(B12)=1,"",VLOOKUP(B12,Položky!$A$15:$B$547,2,0))</f>
        <v>Příjem z daně z přidané hodnoty</v>
      </c>
      <c r="D12" s="7">
        <v>5400000</v>
      </c>
      <c r="E12" s="7">
        <v>5400000</v>
      </c>
      <c r="F12" s="7">
        <v>1695246</v>
      </c>
      <c r="G12" s="8">
        <v>31.4</v>
      </c>
    </row>
    <row r="13" spans="1:7" ht="15" customHeight="1" x14ac:dyDescent="0.2">
      <c r="A13" s="5"/>
      <c r="B13" s="43">
        <v>1332</v>
      </c>
      <c r="C13" s="6" t="str">
        <f>IF(COUNTBLANK(B13)=1,"",VLOOKUP(B13,Položky!$A$15:$B$547,2,0))</f>
        <v>Příjem z poplatků za znečišťování ovzduší</v>
      </c>
      <c r="D13" s="7">
        <v>4000</v>
      </c>
      <c r="E13" s="7">
        <v>4000</v>
      </c>
      <c r="F13" s="7">
        <v>5006</v>
      </c>
      <c r="G13" s="8">
        <v>125.2</v>
      </c>
    </row>
    <row r="14" spans="1:7" ht="15" customHeight="1" x14ac:dyDescent="0.2">
      <c r="A14" s="5"/>
      <c r="B14" s="43">
        <v>1357</v>
      </c>
      <c r="C14" s="6" t="str">
        <f>IF(COUNTBLANK(B14)=1,"",VLOOKUP(B14,Položky!$A$15:$B$547,2,0))</f>
        <v>Příjem z poplatku za odebrané množství podzemní vody</v>
      </c>
      <c r="D14" s="7">
        <v>15000</v>
      </c>
      <c r="E14" s="7">
        <v>15000</v>
      </c>
      <c r="F14" s="7">
        <v>14217</v>
      </c>
      <c r="G14" s="8">
        <v>94.8</v>
      </c>
    </row>
    <row r="15" spans="1:7" ht="15" customHeight="1" x14ac:dyDescent="0.2">
      <c r="A15" s="5"/>
      <c r="B15" s="43">
        <v>1361</v>
      </c>
      <c r="C15" s="6" t="str">
        <f>IF(COUNTBLANK(B15)=1,"",VLOOKUP(B15,Položky!$A$15:$B$547,2,0))</f>
        <v>Příjem ze správních poplatků</v>
      </c>
      <c r="D15" s="7">
        <v>1900</v>
      </c>
      <c r="E15" s="7">
        <v>1906</v>
      </c>
      <c r="F15" s="7">
        <v>1174</v>
      </c>
      <c r="G15" s="8">
        <v>61.6</v>
      </c>
    </row>
    <row r="16" spans="1:7" ht="15" customHeight="1" x14ac:dyDescent="0.2">
      <c r="A16" s="9"/>
      <c r="B16" s="10"/>
      <c r="C16" s="11" t="s">
        <v>16</v>
      </c>
      <c r="D16" s="12">
        <v>10100900</v>
      </c>
      <c r="E16" s="12">
        <v>10100906</v>
      </c>
      <c r="F16" s="12">
        <v>3071847</v>
      </c>
      <c r="G16" s="13">
        <v>30.4</v>
      </c>
    </row>
    <row r="17" spans="1:7" ht="15" customHeight="1" x14ac:dyDescent="0.2">
      <c r="A17" s="14"/>
      <c r="B17" s="14"/>
      <c r="C17" s="14"/>
      <c r="D17" s="14"/>
      <c r="E17" s="14"/>
      <c r="F17" s="14"/>
      <c r="G17" s="14"/>
    </row>
    <row r="18" spans="1:7" ht="15" customHeight="1" x14ac:dyDescent="0.2">
      <c r="A18" s="5">
        <v>2143</v>
      </c>
      <c r="B18" s="43">
        <v>2111</v>
      </c>
      <c r="C18" s="6" t="str">
        <f>IF(COUNTBLANK(B18)=1,"",VLOOKUP(B18,Položky!$A$15:$B$547,2,0))</f>
        <v>Příjem z poskytování služeb, výrobků, prací, výkonů a práv</v>
      </c>
      <c r="D18" s="7">
        <v>0</v>
      </c>
      <c r="E18" s="7">
        <v>9575</v>
      </c>
      <c r="F18" s="7">
        <v>0</v>
      </c>
      <c r="G18" s="8">
        <v>0</v>
      </c>
    </row>
    <row r="19" spans="1:7" ht="15" customHeight="1" x14ac:dyDescent="0.2">
      <c r="A19" s="9">
        <v>2143</v>
      </c>
      <c r="B19" s="10"/>
      <c r="C19" s="11" t="str">
        <f>IF(COUNTBLANK(A19)=1,"",VLOOKUP(A19,Paragrafy!$A$14:$B$539,2,0))</f>
        <v>Cestovní ruch</v>
      </c>
      <c r="D19" s="12">
        <v>0</v>
      </c>
      <c r="E19" s="12">
        <v>9575</v>
      </c>
      <c r="F19" s="12">
        <v>0</v>
      </c>
      <c r="G19" s="13">
        <v>0</v>
      </c>
    </row>
    <row r="20" spans="1:7" ht="15" customHeight="1" x14ac:dyDescent="0.2">
      <c r="A20" s="14"/>
      <c r="B20" s="14"/>
      <c r="C20" s="14"/>
      <c r="D20" s="14"/>
      <c r="E20" s="14"/>
      <c r="F20" s="14"/>
      <c r="G20" s="14"/>
    </row>
    <row r="21" spans="1:7" ht="15" customHeight="1" x14ac:dyDescent="0.2">
      <c r="A21" s="5">
        <v>2212</v>
      </c>
      <c r="B21" s="43">
        <v>2122</v>
      </c>
      <c r="C21" s="6" t="str">
        <f>IF(COUNTBLANK(B21)=1,"",VLOOKUP(B21,Položky!$A$15:$B$547,2,0))</f>
        <v>Příjem z odvodů příspěvkových organizací</v>
      </c>
      <c r="D21" s="7">
        <v>0</v>
      </c>
      <c r="E21" s="7">
        <v>8005</v>
      </c>
      <c r="F21" s="7">
        <v>0</v>
      </c>
      <c r="G21" s="8">
        <v>0</v>
      </c>
    </row>
    <row r="22" spans="1:7" ht="15" customHeight="1" x14ac:dyDescent="0.2">
      <c r="A22" s="5">
        <v>2212</v>
      </c>
      <c r="B22" s="43">
        <v>2310</v>
      </c>
      <c r="C22" s="6" t="str">
        <f>IF(COUNTBLANK(B22)=1,"",VLOOKUP(B22,Položky!$A$15:$B$547,2,0))</f>
        <v>Příjem z prodeje krátkodobého a drobného dlouhodobého neinvestičního majetku</v>
      </c>
      <c r="D22" s="7">
        <v>0</v>
      </c>
      <c r="E22" s="7">
        <v>1188</v>
      </c>
      <c r="F22" s="7">
        <v>1188</v>
      </c>
      <c r="G22" s="8">
        <v>100</v>
      </c>
    </row>
    <row r="23" spans="1:7" ht="15" customHeight="1" x14ac:dyDescent="0.2">
      <c r="A23" s="9">
        <v>2212</v>
      </c>
      <c r="B23" s="10"/>
      <c r="C23" s="11" t="str">
        <f>IF(COUNTBLANK(A23)=1,"",VLOOKUP(A23,Paragrafy!$A$14:$B$539,2,0))</f>
        <v>Silnice</v>
      </c>
      <c r="D23" s="12">
        <v>0</v>
      </c>
      <c r="E23" s="12">
        <v>9193</v>
      </c>
      <c r="F23" s="12">
        <v>1188</v>
      </c>
      <c r="G23" s="13">
        <v>12.9</v>
      </c>
    </row>
    <row r="24" spans="1:7" ht="15" customHeight="1" x14ac:dyDescent="0.2">
      <c r="A24" s="14"/>
      <c r="B24" s="14"/>
      <c r="C24" s="14"/>
      <c r="D24" s="14"/>
      <c r="E24" s="14"/>
      <c r="F24" s="14"/>
      <c r="G24" s="14"/>
    </row>
    <row r="25" spans="1:7" ht="15" customHeight="1" x14ac:dyDescent="0.2">
      <c r="A25" s="5">
        <v>2229</v>
      </c>
      <c r="B25" s="43">
        <v>2212</v>
      </c>
      <c r="C25" s="6" t="str">
        <f>IF(COUNTBLANK(B25)=1,"",VLOOKUP(B25,Položky!$A$15:$B$547,2,0))</f>
        <v>Příjem sankčních plateb přijatých od jiných osob</v>
      </c>
      <c r="D25" s="7">
        <v>8000</v>
      </c>
      <c r="E25" s="7">
        <v>8000</v>
      </c>
      <c r="F25" s="7">
        <v>4202</v>
      </c>
      <c r="G25" s="8">
        <v>52.5</v>
      </c>
    </row>
    <row r="26" spans="1:7" ht="15" customHeight="1" x14ac:dyDescent="0.2">
      <c r="A26" s="5">
        <v>2229</v>
      </c>
      <c r="B26" s="43">
        <v>2324</v>
      </c>
      <c r="C26" s="6" t="str">
        <f>IF(COUNTBLANK(B26)=1,"",VLOOKUP(B26,Položky!$A$15:$B$547,2,0))</f>
        <v>Přijaté neinvestiční příspěvky a náhrady</v>
      </c>
      <c r="D26" s="7">
        <v>0</v>
      </c>
      <c r="E26" s="7">
        <v>7</v>
      </c>
      <c r="F26" s="7">
        <v>12</v>
      </c>
      <c r="G26" s="8">
        <v>171.4</v>
      </c>
    </row>
    <row r="27" spans="1:7" ht="15" customHeight="1" x14ac:dyDescent="0.2">
      <c r="A27" s="5">
        <v>2229</v>
      </c>
      <c r="B27" s="43">
        <v>2329</v>
      </c>
      <c r="C27" s="6" t="str">
        <f>IF(COUNTBLANK(B27)=1,"",VLOOKUP(B27,Položky!$A$15:$B$547,2,0))</f>
        <v>Ostatní nedaňové příjmy jinde nezařazené</v>
      </c>
      <c r="D27" s="7">
        <v>0</v>
      </c>
      <c r="E27" s="7">
        <v>33</v>
      </c>
      <c r="F27" s="7">
        <v>130</v>
      </c>
      <c r="G27" s="8">
        <v>393.9</v>
      </c>
    </row>
    <row r="28" spans="1:7" ht="15" customHeight="1" x14ac:dyDescent="0.2">
      <c r="A28" s="9">
        <v>2229</v>
      </c>
      <c r="B28" s="10"/>
      <c r="C28" s="11" t="str">
        <f>IF(COUNTBLANK(A28)=1,"",VLOOKUP(A28,Paragrafy!$A$14:$B$539,2,0))</f>
        <v>Ostatní záležitosti v silniční dopravě</v>
      </c>
      <c r="D28" s="12">
        <v>8000</v>
      </c>
      <c r="E28" s="12">
        <v>8040</v>
      </c>
      <c r="F28" s="12">
        <v>4344</v>
      </c>
      <c r="G28" s="13">
        <v>54</v>
      </c>
    </row>
    <row r="29" spans="1:7" ht="15" customHeight="1" x14ac:dyDescent="0.2">
      <c r="A29" s="14"/>
      <c r="B29" s="14"/>
      <c r="C29" s="14"/>
      <c r="D29" s="14"/>
      <c r="E29" s="14"/>
      <c r="F29" s="14"/>
      <c r="G29" s="14"/>
    </row>
    <row r="30" spans="1:7" ht="15" customHeight="1" x14ac:dyDescent="0.2">
      <c r="A30" s="5">
        <v>2251</v>
      </c>
      <c r="B30" s="43">
        <v>2132</v>
      </c>
      <c r="C30" s="6" t="str">
        <f>IF(COUNTBLANK(B30)=1,"",VLOOKUP(B30,Položky!$A$15:$B$547,2,0))</f>
        <v>Příjem z pronájmu nebo pachtu ostatních nemovitých věcí a jejich částí</v>
      </c>
      <c r="D30" s="7">
        <v>8954</v>
      </c>
      <c r="E30" s="7">
        <v>1554</v>
      </c>
      <c r="F30" s="7">
        <v>0</v>
      </c>
      <c r="G30" s="8">
        <v>0</v>
      </c>
    </row>
    <row r="31" spans="1:7" ht="15" customHeight="1" x14ac:dyDescent="0.2">
      <c r="A31" s="9">
        <v>2251</v>
      </c>
      <c r="B31" s="10"/>
      <c r="C31" s="11" t="str">
        <f>IF(COUNTBLANK(A31)=1,"",VLOOKUP(A31,Paragrafy!$A$14:$B$539,2,0))</f>
        <v>Letiště</v>
      </c>
      <c r="D31" s="12">
        <v>8954</v>
      </c>
      <c r="E31" s="12">
        <v>1554</v>
      </c>
      <c r="F31" s="12">
        <v>0</v>
      </c>
      <c r="G31" s="13">
        <v>0</v>
      </c>
    </row>
    <row r="32" spans="1:7" ht="15" customHeight="1" x14ac:dyDescent="0.2">
      <c r="A32" s="14"/>
      <c r="B32" s="14"/>
      <c r="C32" s="14"/>
      <c r="D32" s="14"/>
      <c r="E32" s="14"/>
      <c r="F32" s="14"/>
      <c r="G32" s="14"/>
    </row>
    <row r="33" spans="1:7" ht="15" customHeight="1" x14ac:dyDescent="0.2">
      <c r="A33" s="5">
        <v>2292</v>
      </c>
      <c r="B33" s="43">
        <v>2212</v>
      </c>
      <c r="C33" s="6" t="str">
        <f>IF(COUNTBLANK(B33)=1,"",VLOOKUP(B33,Položky!$A$15:$B$547,2,0))</f>
        <v>Příjem sankčních plateb přijatých od jiných osob</v>
      </c>
      <c r="D33" s="7">
        <v>0</v>
      </c>
      <c r="E33" s="7">
        <v>306</v>
      </c>
      <c r="F33" s="7">
        <v>808</v>
      </c>
      <c r="G33" s="8">
        <v>264.10000000000002</v>
      </c>
    </row>
    <row r="34" spans="1:7" ht="15" customHeight="1" x14ac:dyDescent="0.2">
      <c r="A34" s="9">
        <v>2292</v>
      </c>
      <c r="B34" s="10"/>
      <c r="C34" s="11" t="str">
        <f>IF(COUNTBLANK(A34)=1,"",VLOOKUP(A34,Paragrafy!$A$14:$B$539,2,0))</f>
        <v>Dopravní obslužnost veřejnými službami - linková</v>
      </c>
      <c r="D34" s="12">
        <v>0</v>
      </c>
      <c r="E34" s="12">
        <v>306</v>
      </c>
      <c r="F34" s="12">
        <v>808</v>
      </c>
      <c r="G34" s="13">
        <v>264.10000000000002</v>
      </c>
    </row>
    <row r="35" spans="1:7" ht="15" customHeight="1" x14ac:dyDescent="0.2">
      <c r="A35" s="14"/>
      <c r="B35" s="14"/>
      <c r="C35" s="14"/>
      <c r="D35" s="14"/>
      <c r="E35" s="14"/>
      <c r="F35" s="14"/>
      <c r="G35" s="14"/>
    </row>
    <row r="36" spans="1:7" ht="15" customHeight="1" x14ac:dyDescent="0.2">
      <c r="A36" s="5">
        <v>2294</v>
      </c>
      <c r="B36" s="43">
        <v>2212</v>
      </c>
      <c r="C36" s="6" t="str">
        <f>IF(COUNTBLANK(B36)=1,"",VLOOKUP(B36,Položky!$A$15:$B$547,2,0))</f>
        <v>Příjem sankčních plateb přijatých od jiných osob</v>
      </c>
      <c r="D36" s="7">
        <v>0</v>
      </c>
      <c r="E36" s="7">
        <v>0</v>
      </c>
      <c r="F36" s="7">
        <v>7839</v>
      </c>
      <c r="G36" s="8">
        <v>0</v>
      </c>
    </row>
    <row r="37" spans="1:7" ht="15" customHeight="1" x14ac:dyDescent="0.2">
      <c r="A37" s="5">
        <v>2294</v>
      </c>
      <c r="B37" s="43">
        <v>2229</v>
      </c>
      <c r="C37" s="6" t="str">
        <f>IF(COUNTBLANK(B37)=1,"",VLOOKUP(B37,Položky!$A$15:$B$547,2,0))</f>
        <v>Ostatní přijaté vratky transferů a podobné příjmy</v>
      </c>
      <c r="D37" s="7">
        <v>0</v>
      </c>
      <c r="E37" s="7">
        <v>0</v>
      </c>
      <c r="F37" s="7">
        <v>30408</v>
      </c>
      <c r="G37" s="8">
        <v>0</v>
      </c>
    </row>
    <row r="38" spans="1:7" ht="15" customHeight="1" x14ac:dyDescent="0.2">
      <c r="A38" s="9">
        <v>2294</v>
      </c>
      <c r="B38" s="10"/>
      <c r="C38" s="11" t="str">
        <f>IF(COUNTBLANK(A38)=1,"",VLOOKUP(A38,Paragrafy!$A$14:$B$539,2,0))</f>
        <v>Dopravní obslužnost veřejnými službami - drážní</v>
      </c>
      <c r="D38" s="12">
        <v>0</v>
      </c>
      <c r="E38" s="12">
        <v>0</v>
      </c>
      <c r="F38" s="12">
        <v>38247</v>
      </c>
      <c r="G38" s="13">
        <v>0</v>
      </c>
    </row>
    <row r="39" spans="1:7" ht="15" customHeight="1" x14ac:dyDescent="0.2">
      <c r="A39" s="14"/>
      <c r="B39" s="14"/>
      <c r="C39" s="14"/>
      <c r="D39" s="14"/>
      <c r="E39" s="14"/>
      <c r="F39" s="14"/>
      <c r="G39" s="14"/>
    </row>
    <row r="40" spans="1:7" ht="15" customHeight="1" x14ac:dyDescent="0.2">
      <c r="A40" s="5">
        <v>2299</v>
      </c>
      <c r="B40" s="43">
        <v>2212</v>
      </c>
      <c r="C40" s="6" t="str">
        <f>IF(COUNTBLANK(B40)=1,"",VLOOKUP(B40,Položky!$A$15:$B$547,2,0))</f>
        <v>Příjem sankčních plateb přijatých od jiných osob</v>
      </c>
      <c r="D40" s="7">
        <v>0</v>
      </c>
      <c r="E40" s="7">
        <v>66</v>
      </c>
      <c r="F40" s="7">
        <v>66</v>
      </c>
      <c r="G40" s="8">
        <v>100</v>
      </c>
    </row>
    <row r="41" spans="1:7" ht="15" customHeight="1" x14ac:dyDescent="0.2">
      <c r="A41" s="9">
        <v>2299</v>
      </c>
      <c r="B41" s="10"/>
      <c r="C41" s="11" t="str">
        <f>IF(COUNTBLANK(A41)=1,"",VLOOKUP(A41,Paragrafy!$A$14:$B$539,2,0))</f>
        <v>Ostatní záležitosti v dopravě</v>
      </c>
      <c r="D41" s="12">
        <v>0</v>
      </c>
      <c r="E41" s="12">
        <v>66</v>
      </c>
      <c r="F41" s="12">
        <v>66</v>
      </c>
      <c r="G41" s="13">
        <v>100</v>
      </c>
    </row>
    <row r="42" spans="1:7" ht="15" customHeight="1" x14ac:dyDescent="0.2">
      <c r="A42" s="14"/>
      <c r="B42" s="14"/>
      <c r="C42" s="14"/>
      <c r="D42" s="14"/>
      <c r="E42" s="14"/>
      <c r="F42" s="14"/>
      <c r="G42" s="14"/>
    </row>
    <row r="43" spans="1:7" ht="15" customHeight="1" x14ac:dyDescent="0.2">
      <c r="A43" s="5">
        <v>3114</v>
      </c>
      <c r="B43" s="43">
        <v>2324</v>
      </c>
      <c r="C43" s="6" t="str">
        <f>IF(COUNTBLANK(B43)=1,"",VLOOKUP(B43,Položky!$A$15:$B$547,2,0))</f>
        <v>Přijaté neinvestiční příspěvky a náhrady</v>
      </c>
      <c r="D43" s="7">
        <v>0</v>
      </c>
      <c r="E43" s="7">
        <v>62</v>
      </c>
      <c r="F43" s="7">
        <v>62</v>
      </c>
      <c r="G43" s="8">
        <v>100</v>
      </c>
    </row>
    <row r="44" spans="1:7" ht="15" customHeight="1" x14ac:dyDescent="0.2">
      <c r="A44" s="9">
        <v>3114</v>
      </c>
      <c r="B44" s="10"/>
      <c r="C44" s="11" t="str">
        <f>IF(COUNTBLANK(A44)=1,"",VLOOKUP(A44,Paragrafy!$A$14:$B$539,2,0))</f>
        <v>Základní školy pro žáky se speciálními vzdělávacími potřebami</v>
      </c>
      <c r="D44" s="12">
        <v>0</v>
      </c>
      <c r="E44" s="12">
        <v>62</v>
      </c>
      <c r="F44" s="12">
        <v>62</v>
      </c>
      <c r="G44" s="13">
        <v>100</v>
      </c>
    </row>
    <row r="45" spans="1:7" ht="15" customHeight="1" x14ac:dyDescent="0.2">
      <c r="A45" s="14"/>
      <c r="B45" s="14"/>
      <c r="C45" s="14"/>
      <c r="D45" s="14"/>
      <c r="E45" s="14"/>
      <c r="F45" s="14"/>
      <c r="G45" s="14"/>
    </row>
    <row r="46" spans="1:7" ht="15" customHeight="1" x14ac:dyDescent="0.2">
      <c r="A46" s="5">
        <v>3127</v>
      </c>
      <c r="B46" s="43">
        <v>2324</v>
      </c>
      <c r="C46" s="6" t="str">
        <f>IF(COUNTBLANK(B46)=1,"",VLOOKUP(B46,Položky!$A$15:$B$547,2,0))</f>
        <v>Přijaté neinvestiční příspěvky a náhrady</v>
      </c>
      <c r="D46" s="7">
        <v>0</v>
      </c>
      <c r="E46" s="7">
        <v>288</v>
      </c>
      <c r="F46" s="7">
        <v>288</v>
      </c>
      <c r="G46" s="8">
        <v>100</v>
      </c>
    </row>
    <row r="47" spans="1:7" ht="15" customHeight="1" x14ac:dyDescent="0.2">
      <c r="A47" s="9">
        <v>3127</v>
      </c>
      <c r="B47" s="10"/>
      <c r="C47" s="11" t="str">
        <f>IF(COUNTBLANK(A47)=1,"",VLOOKUP(A47,Paragrafy!$A$14:$B$539,2,0))</f>
        <v>Střední školy</v>
      </c>
      <c r="D47" s="12">
        <v>0</v>
      </c>
      <c r="E47" s="12">
        <v>288</v>
      </c>
      <c r="F47" s="12">
        <v>288</v>
      </c>
      <c r="G47" s="13">
        <v>100</v>
      </c>
    </row>
    <row r="48" spans="1:7" ht="15" customHeight="1" x14ac:dyDescent="0.2">
      <c r="A48" s="14"/>
      <c r="B48" s="14"/>
      <c r="C48" s="14"/>
      <c r="D48" s="14"/>
      <c r="E48" s="14"/>
      <c r="F48" s="14"/>
      <c r="G48" s="14"/>
    </row>
    <row r="49" spans="1:7" ht="15" customHeight="1" x14ac:dyDescent="0.2">
      <c r="A49" s="5">
        <v>3312</v>
      </c>
      <c r="B49" s="43">
        <v>2212</v>
      </c>
      <c r="C49" s="6" t="str">
        <f>IF(COUNTBLANK(B49)=1,"",VLOOKUP(B49,Položky!$A$15:$B$547,2,0))</f>
        <v>Příjem sankčních plateb přijatých od jiných osob</v>
      </c>
      <c r="D49" s="7">
        <v>0</v>
      </c>
      <c r="E49" s="7">
        <v>0</v>
      </c>
      <c r="F49" s="7">
        <v>8</v>
      </c>
      <c r="G49" s="8">
        <v>0</v>
      </c>
    </row>
    <row r="50" spans="1:7" ht="15" customHeight="1" x14ac:dyDescent="0.2">
      <c r="A50" s="9">
        <v>3312</v>
      </c>
      <c r="B50" s="10"/>
      <c r="C50" s="11" t="str">
        <f>IF(COUNTBLANK(A50)=1,"",VLOOKUP(A50,Paragrafy!$A$14:$B$539,2,0))</f>
        <v>Hudební činnost</v>
      </c>
      <c r="D50" s="12">
        <v>0</v>
      </c>
      <c r="E50" s="12">
        <v>0</v>
      </c>
      <c r="F50" s="12">
        <v>8</v>
      </c>
      <c r="G50" s="13">
        <v>0</v>
      </c>
    </row>
    <row r="51" spans="1:7" ht="15" customHeight="1" x14ac:dyDescent="0.2">
      <c r="A51" s="14"/>
      <c r="B51" s="14"/>
      <c r="C51" s="14"/>
      <c r="D51" s="14"/>
      <c r="E51" s="14"/>
      <c r="F51" s="14"/>
      <c r="G51" s="14"/>
    </row>
    <row r="52" spans="1:7" ht="15" customHeight="1" x14ac:dyDescent="0.2">
      <c r="A52" s="5">
        <v>3313</v>
      </c>
      <c r="B52" s="43">
        <v>2212</v>
      </c>
      <c r="C52" s="6" t="str">
        <f>IF(COUNTBLANK(B52)=1,"",VLOOKUP(B52,Položky!$A$15:$B$547,2,0))</f>
        <v>Příjem sankčních plateb přijatých od jiných osob</v>
      </c>
      <c r="D52" s="7">
        <v>0</v>
      </c>
      <c r="E52" s="7">
        <v>0</v>
      </c>
      <c r="F52" s="7">
        <v>100</v>
      </c>
      <c r="G52" s="8">
        <v>0</v>
      </c>
    </row>
    <row r="53" spans="1:7" ht="15" customHeight="1" x14ac:dyDescent="0.2">
      <c r="A53" s="9">
        <v>3313</v>
      </c>
      <c r="B53" s="10"/>
      <c r="C53" s="11" t="str">
        <f>IF(COUNTBLANK(A53)=1,"",VLOOKUP(A53,Paragrafy!$A$14:$B$539,2,0))</f>
        <v>Filmová tvorba, distribuce, kina a shromažďování audiovizuálních archiválií</v>
      </c>
      <c r="D53" s="12">
        <v>0</v>
      </c>
      <c r="E53" s="12">
        <v>0</v>
      </c>
      <c r="F53" s="12">
        <v>100</v>
      </c>
      <c r="G53" s="13">
        <v>0</v>
      </c>
    </row>
    <row r="54" spans="1:7" ht="15" customHeight="1" x14ac:dyDescent="0.2">
      <c r="A54" s="14"/>
      <c r="B54" s="14"/>
      <c r="C54" s="14"/>
      <c r="D54" s="14"/>
      <c r="E54" s="14"/>
      <c r="F54" s="14"/>
      <c r="G54" s="14"/>
    </row>
    <row r="55" spans="1:7" ht="15" customHeight="1" x14ac:dyDescent="0.2">
      <c r="A55" s="5">
        <v>3319</v>
      </c>
      <c r="B55" s="43">
        <v>2212</v>
      </c>
      <c r="C55" s="6" t="str">
        <f>IF(COUNTBLANK(B55)=1,"",VLOOKUP(B55,Položky!$A$15:$B$547,2,0))</f>
        <v>Příjem sankčních plateb přijatých od jiných osob</v>
      </c>
      <c r="D55" s="7">
        <v>0</v>
      </c>
      <c r="E55" s="7">
        <v>9</v>
      </c>
      <c r="F55" s="7">
        <v>9</v>
      </c>
      <c r="G55" s="8">
        <v>100</v>
      </c>
    </row>
    <row r="56" spans="1:7" ht="15" customHeight="1" x14ac:dyDescent="0.2">
      <c r="A56" s="9">
        <v>3319</v>
      </c>
      <c r="B56" s="10"/>
      <c r="C56" s="11" t="str">
        <f>IF(COUNTBLANK(A56)=1,"",VLOOKUP(A56,Paragrafy!$A$14:$B$539,2,0))</f>
        <v>Ostatní záležitosti kultury</v>
      </c>
      <c r="D56" s="12">
        <v>0</v>
      </c>
      <c r="E56" s="12">
        <v>9</v>
      </c>
      <c r="F56" s="12">
        <v>9</v>
      </c>
      <c r="G56" s="13">
        <v>100</v>
      </c>
    </row>
    <row r="57" spans="1:7" ht="15" customHeight="1" x14ac:dyDescent="0.2">
      <c r="A57" s="14"/>
      <c r="B57" s="14"/>
      <c r="C57" s="14"/>
      <c r="D57" s="14"/>
      <c r="E57" s="14"/>
      <c r="F57" s="14"/>
      <c r="G57" s="14"/>
    </row>
    <row r="58" spans="1:7" ht="15" customHeight="1" x14ac:dyDescent="0.2">
      <c r="A58" s="5">
        <v>3419</v>
      </c>
      <c r="B58" s="43">
        <v>2111</v>
      </c>
      <c r="C58" s="6" t="str">
        <f>IF(COUNTBLANK(B58)=1,"",VLOOKUP(B58,Položky!$A$15:$B$547,2,0))</f>
        <v>Příjem z poskytování služeb, výrobků, prací, výkonů a práv</v>
      </c>
      <c r="D58" s="7">
        <v>0</v>
      </c>
      <c r="E58" s="7">
        <v>0</v>
      </c>
      <c r="F58" s="7">
        <v>629</v>
      </c>
      <c r="G58" s="8">
        <v>0</v>
      </c>
    </row>
    <row r="59" spans="1:7" ht="15" customHeight="1" x14ac:dyDescent="0.2">
      <c r="A59" s="5">
        <v>3419</v>
      </c>
      <c r="B59" s="43">
        <v>2212</v>
      </c>
      <c r="C59" s="6" t="str">
        <f>IF(COUNTBLANK(B59)=1,"",VLOOKUP(B59,Položky!$A$15:$B$547,2,0))</f>
        <v>Příjem sankčních plateb přijatých od jiných osob</v>
      </c>
      <c r="D59" s="7">
        <v>0</v>
      </c>
      <c r="E59" s="7">
        <v>0</v>
      </c>
      <c r="F59" s="7">
        <v>267</v>
      </c>
      <c r="G59" s="8">
        <v>0</v>
      </c>
    </row>
    <row r="60" spans="1:7" ht="15" customHeight="1" x14ac:dyDescent="0.2">
      <c r="A60" s="9">
        <v>3419</v>
      </c>
      <c r="B60" s="10"/>
      <c r="C60" s="11" t="str">
        <f>IF(COUNTBLANK(A60)=1,"",VLOOKUP(A60,Paragrafy!$A$14:$B$539,2,0))</f>
        <v>Ostatní sportovní činnost</v>
      </c>
      <c r="D60" s="12">
        <v>0</v>
      </c>
      <c r="E60" s="12">
        <v>0</v>
      </c>
      <c r="F60" s="12">
        <v>896</v>
      </c>
      <c r="G60" s="13">
        <v>0</v>
      </c>
    </row>
    <row r="61" spans="1:7" ht="15" customHeight="1" x14ac:dyDescent="0.2">
      <c r="A61" s="14"/>
      <c r="B61" s="14"/>
      <c r="C61" s="14"/>
      <c r="D61" s="14"/>
      <c r="E61" s="14"/>
      <c r="F61" s="14"/>
      <c r="G61" s="14"/>
    </row>
    <row r="62" spans="1:7" ht="15" customHeight="1" x14ac:dyDescent="0.2">
      <c r="A62" s="5">
        <v>3522</v>
      </c>
      <c r="B62" s="43">
        <v>2132</v>
      </c>
      <c r="C62" s="6" t="str">
        <f>IF(COUNTBLANK(B62)=1,"",VLOOKUP(B62,Položky!$A$15:$B$547,2,0))</f>
        <v>Příjem z pronájmu nebo pachtu ostatních nemovitých věcí a jejich částí</v>
      </c>
      <c r="D62" s="7">
        <v>19489</v>
      </c>
      <c r="E62" s="7">
        <v>19489</v>
      </c>
      <c r="F62" s="7">
        <v>19489</v>
      </c>
      <c r="G62" s="8">
        <v>100</v>
      </c>
    </row>
    <row r="63" spans="1:7" ht="15" customHeight="1" x14ac:dyDescent="0.2">
      <c r="A63" s="9">
        <v>3522</v>
      </c>
      <c r="B63" s="10"/>
      <c r="C63" s="11" t="str">
        <f>IF(COUNTBLANK(A63)=1,"",VLOOKUP(A63,Paragrafy!$A$14:$B$539,2,0))</f>
        <v>Ostatní nemocnice</v>
      </c>
      <c r="D63" s="12">
        <v>19489</v>
      </c>
      <c r="E63" s="12">
        <v>19489</v>
      </c>
      <c r="F63" s="12">
        <v>19489</v>
      </c>
      <c r="G63" s="13">
        <v>100</v>
      </c>
    </row>
    <row r="64" spans="1:7" ht="15" customHeight="1" x14ac:dyDescent="0.2">
      <c r="A64" s="14"/>
      <c r="B64" s="14"/>
      <c r="C64" s="14"/>
      <c r="D64" s="14"/>
      <c r="E64" s="14"/>
      <c r="F64" s="14"/>
      <c r="G64" s="14"/>
    </row>
    <row r="65" spans="1:7" ht="15" customHeight="1" x14ac:dyDescent="0.2">
      <c r="A65" s="5">
        <v>3599</v>
      </c>
      <c r="B65" s="43">
        <v>2212</v>
      </c>
      <c r="C65" s="6" t="str">
        <f>IF(COUNTBLANK(B65)=1,"",VLOOKUP(B65,Položky!$A$15:$B$547,2,0))</f>
        <v>Příjem sankčních plateb přijatých od jiných osob</v>
      </c>
      <c r="D65" s="7">
        <v>0</v>
      </c>
      <c r="E65" s="7">
        <v>68</v>
      </c>
      <c r="F65" s="7">
        <v>75</v>
      </c>
      <c r="G65" s="8">
        <v>110.3</v>
      </c>
    </row>
    <row r="66" spans="1:7" ht="15" customHeight="1" x14ac:dyDescent="0.2">
      <c r="A66" s="5">
        <v>3599</v>
      </c>
      <c r="B66" s="43">
        <v>2324</v>
      </c>
      <c r="C66" s="6" t="str">
        <f>IF(COUNTBLANK(B66)=1,"",VLOOKUP(B66,Položky!$A$15:$B$547,2,0))</f>
        <v>Přijaté neinvestiční příspěvky a náhrady</v>
      </c>
      <c r="D66" s="7">
        <v>0</v>
      </c>
      <c r="E66" s="7">
        <v>0</v>
      </c>
      <c r="F66" s="7">
        <v>1</v>
      </c>
      <c r="G66" s="8">
        <v>0</v>
      </c>
    </row>
    <row r="67" spans="1:7" ht="15" customHeight="1" x14ac:dyDescent="0.2">
      <c r="A67" s="5">
        <v>3599</v>
      </c>
      <c r="B67" s="43">
        <v>2329</v>
      </c>
      <c r="C67" s="6" t="str">
        <f>IF(COUNTBLANK(B67)=1,"",VLOOKUP(B67,Položky!$A$15:$B$547,2,0))</f>
        <v>Ostatní nedaňové příjmy jinde nezařazené</v>
      </c>
      <c r="D67" s="7">
        <v>0</v>
      </c>
      <c r="E67" s="7">
        <v>0</v>
      </c>
      <c r="F67" s="7">
        <v>3</v>
      </c>
      <c r="G67" s="8">
        <v>0</v>
      </c>
    </row>
    <row r="68" spans="1:7" ht="15" customHeight="1" x14ac:dyDescent="0.2">
      <c r="A68" s="9">
        <v>3599</v>
      </c>
      <c r="B68" s="10"/>
      <c r="C68" s="11" t="str">
        <f>IF(COUNTBLANK(A68)=1,"",VLOOKUP(A68,Paragrafy!$A$14:$B$539,2,0))</f>
        <v>Ostatní činnost ve zdravotnictví</v>
      </c>
      <c r="D68" s="12">
        <v>0</v>
      </c>
      <c r="E68" s="12">
        <v>68</v>
      </c>
      <c r="F68" s="12">
        <v>79</v>
      </c>
      <c r="G68" s="13">
        <v>116.2</v>
      </c>
    </row>
    <row r="69" spans="1:7" ht="15" customHeight="1" x14ac:dyDescent="0.2">
      <c r="A69" s="14"/>
      <c r="B69" s="14"/>
      <c r="C69" s="14"/>
      <c r="D69" s="14"/>
      <c r="E69" s="14"/>
      <c r="F69" s="14"/>
      <c r="G69" s="14"/>
    </row>
    <row r="70" spans="1:7" ht="15" customHeight="1" x14ac:dyDescent="0.2">
      <c r="A70" s="5">
        <v>3635</v>
      </c>
      <c r="B70" s="43">
        <v>2324</v>
      </c>
      <c r="C70" s="6" t="str">
        <f>IF(COUNTBLANK(B70)=1,"",VLOOKUP(B70,Položky!$A$15:$B$547,2,0))</f>
        <v>Přijaté neinvestiční příspěvky a náhrady</v>
      </c>
      <c r="D70" s="7">
        <v>0</v>
      </c>
      <c r="E70" s="7">
        <v>112</v>
      </c>
      <c r="F70" s="7">
        <v>112</v>
      </c>
      <c r="G70" s="8">
        <v>100</v>
      </c>
    </row>
    <row r="71" spans="1:7" ht="15" customHeight="1" x14ac:dyDescent="0.2">
      <c r="A71" s="9">
        <v>3635</v>
      </c>
      <c r="B71" s="10"/>
      <c r="C71" s="11" t="str">
        <f>IF(COUNTBLANK(A71)=1,"",VLOOKUP(A71,Paragrafy!$A$14:$B$539,2,0))</f>
        <v>Územní plánování</v>
      </c>
      <c r="D71" s="12">
        <v>0</v>
      </c>
      <c r="E71" s="12">
        <v>112</v>
      </c>
      <c r="F71" s="12">
        <v>112</v>
      </c>
      <c r="G71" s="13">
        <v>100</v>
      </c>
    </row>
    <row r="72" spans="1:7" ht="15" customHeight="1" x14ac:dyDescent="0.2">
      <c r="A72" s="14"/>
      <c r="B72" s="14"/>
      <c r="C72" s="14"/>
      <c r="D72" s="14"/>
      <c r="E72" s="14"/>
      <c r="F72" s="14"/>
      <c r="G72" s="14"/>
    </row>
    <row r="73" spans="1:7" ht="15" customHeight="1" x14ac:dyDescent="0.2">
      <c r="A73" s="5">
        <v>3636</v>
      </c>
      <c r="B73" s="43">
        <v>2211</v>
      </c>
      <c r="C73" s="6" t="str">
        <f>IF(COUNTBLANK(B73)=1,"",VLOOKUP(B73,Položky!$A$15:$B$547,2,0))</f>
        <v>Příjem sankčních plateb přijatých od státu, obcí a krajů</v>
      </c>
      <c r="D73" s="7">
        <v>0</v>
      </c>
      <c r="E73" s="7">
        <v>0</v>
      </c>
      <c r="F73" s="7">
        <v>320</v>
      </c>
      <c r="G73" s="8">
        <v>0</v>
      </c>
    </row>
    <row r="74" spans="1:7" ht="15" customHeight="1" x14ac:dyDescent="0.2">
      <c r="A74" s="9">
        <v>3636</v>
      </c>
      <c r="B74" s="10"/>
      <c r="C74" s="11" t="str">
        <f>IF(COUNTBLANK(A74)=1,"",VLOOKUP(A74,Paragrafy!$A$14:$B$539,2,0))</f>
        <v>Územní rozvoj</v>
      </c>
      <c r="D74" s="12">
        <v>0</v>
      </c>
      <c r="E74" s="12">
        <v>0</v>
      </c>
      <c r="F74" s="12">
        <v>320</v>
      </c>
      <c r="G74" s="13">
        <v>0</v>
      </c>
    </row>
    <row r="75" spans="1:7" ht="15" customHeight="1" x14ac:dyDescent="0.2">
      <c r="A75" s="14"/>
      <c r="B75" s="14"/>
      <c r="C75" s="14"/>
      <c r="D75" s="14"/>
      <c r="E75" s="14"/>
      <c r="F75" s="14"/>
      <c r="G75" s="14"/>
    </row>
    <row r="76" spans="1:7" ht="15" customHeight="1" x14ac:dyDescent="0.2">
      <c r="A76" s="5">
        <v>3639</v>
      </c>
      <c r="B76" s="43">
        <v>2111</v>
      </c>
      <c r="C76" s="6" t="str">
        <f>IF(COUNTBLANK(B76)=1,"",VLOOKUP(B76,Položky!$A$15:$B$547,2,0))</f>
        <v>Příjem z poskytování služeb, výrobků, prací, výkonů a práv</v>
      </c>
      <c r="D76" s="7">
        <v>2552</v>
      </c>
      <c r="E76" s="7">
        <v>2552</v>
      </c>
      <c r="F76" s="7">
        <v>544</v>
      </c>
      <c r="G76" s="8">
        <v>21.3</v>
      </c>
    </row>
    <row r="77" spans="1:7" ht="15" customHeight="1" x14ac:dyDescent="0.2">
      <c r="A77" s="5">
        <v>3639</v>
      </c>
      <c r="B77" s="43">
        <v>2119</v>
      </c>
      <c r="C77" s="6" t="str">
        <f>IF(COUNTBLANK(B77)=1,"",VLOOKUP(B77,Položky!$A$15:$B$547,2,0))</f>
        <v>Ostatní příjmy z vlastní činnosti</v>
      </c>
      <c r="D77" s="7">
        <v>2500</v>
      </c>
      <c r="E77" s="7">
        <v>2500</v>
      </c>
      <c r="F77" s="7">
        <v>624</v>
      </c>
      <c r="G77" s="8">
        <v>25</v>
      </c>
    </row>
    <row r="78" spans="1:7" ht="15" customHeight="1" x14ac:dyDescent="0.2">
      <c r="A78" s="5">
        <v>3639</v>
      </c>
      <c r="B78" s="43">
        <v>2131</v>
      </c>
      <c r="C78" s="6" t="str">
        <f>IF(COUNTBLANK(B78)=1,"",VLOOKUP(B78,Položky!$A$15:$B$547,2,0))</f>
        <v>Příjem z pronájmu nebo pachtu pozemků</v>
      </c>
      <c r="D78" s="7">
        <v>81</v>
      </c>
      <c r="E78" s="7">
        <v>81</v>
      </c>
      <c r="F78" s="7">
        <v>30</v>
      </c>
      <c r="G78" s="8">
        <v>37</v>
      </c>
    </row>
    <row r="79" spans="1:7" ht="15" customHeight="1" x14ac:dyDescent="0.2">
      <c r="A79" s="5">
        <v>3639</v>
      </c>
      <c r="B79" s="43">
        <v>2132</v>
      </c>
      <c r="C79" s="6" t="str">
        <f>IF(COUNTBLANK(B79)=1,"",VLOOKUP(B79,Položky!$A$15:$B$547,2,0))</f>
        <v>Příjem z pronájmu nebo pachtu ostatních nemovitých věcí a jejich částí</v>
      </c>
      <c r="D79" s="7">
        <v>0</v>
      </c>
      <c r="E79" s="7">
        <v>3</v>
      </c>
      <c r="F79" s="7">
        <v>8</v>
      </c>
      <c r="G79" s="8">
        <v>266.7</v>
      </c>
    </row>
    <row r="80" spans="1:7" ht="15" customHeight="1" x14ac:dyDescent="0.2">
      <c r="A80" s="5">
        <v>3639</v>
      </c>
      <c r="B80" s="43">
        <v>2133</v>
      </c>
      <c r="C80" s="6" t="str">
        <f>IF(COUNTBLANK(B80)=1,"",VLOOKUP(B80,Položky!$A$15:$B$547,2,0))</f>
        <v>Příjem z pronájmu nebo pachtu movitých věcí</v>
      </c>
      <c r="D80" s="7">
        <v>0</v>
      </c>
      <c r="E80" s="7">
        <v>1</v>
      </c>
      <c r="F80" s="7">
        <v>3</v>
      </c>
      <c r="G80" s="8">
        <v>300</v>
      </c>
    </row>
    <row r="81" spans="1:7" ht="15" customHeight="1" x14ac:dyDescent="0.2">
      <c r="A81" s="5">
        <v>3639</v>
      </c>
      <c r="B81" s="43">
        <v>2212</v>
      </c>
      <c r="C81" s="6" t="str">
        <f>IF(COUNTBLANK(B81)=1,"",VLOOKUP(B81,Položky!$A$15:$B$547,2,0))</f>
        <v>Příjem sankčních plateb přijatých od jiných osob</v>
      </c>
      <c r="D81" s="7">
        <v>0</v>
      </c>
      <c r="E81" s="7">
        <v>0</v>
      </c>
      <c r="F81" s="7">
        <v>6</v>
      </c>
      <c r="G81" s="8">
        <v>0</v>
      </c>
    </row>
    <row r="82" spans="1:7" ht="15" customHeight="1" x14ac:dyDescent="0.2">
      <c r="A82" s="5">
        <v>3639</v>
      </c>
      <c r="B82" s="43">
        <v>3111</v>
      </c>
      <c r="C82" s="6" t="str">
        <f>IF(COUNTBLANK(B82)=1,"",VLOOKUP(B82,Položky!$A$15:$B$547,2,0))</f>
        <v>Příjem z prodeje pozemků</v>
      </c>
      <c r="D82" s="7">
        <v>34797</v>
      </c>
      <c r="E82" s="7">
        <v>34797</v>
      </c>
      <c r="F82" s="7">
        <v>5923</v>
      </c>
      <c r="G82" s="8">
        <v>17</v>
      </c>
    </row>
    <row r="83" spans="1:7" ht="15" customHeight="1" x14ac:dyDescent="0.2">
      <c r="A83" s="5">
        <v>3639</v>
      </c>
      <c r="B83" s="43">
        <v>3112</v>
      </c>
      <c r="C83" s="6" t="str">
        <f>IF(COUNTBLANK(B83)=1,"",VLOOKUP(B83,Položky!$A$15:$B$547,2,0))</f>
        <v>Příjem z prodeje ostatních nemovitých věcí a jejich částí</v>
      </c>
      <c r="D83" s="7">
        <v>946</v>
      </c>
      <c r="E83" s="7">
        <v>946</v>
      </c>
      <c r="F83" s="7">
        <v>277</v>
      </c>
      <c r="G83" s="8">
        <v>29.3</v>
      </c>
    </row>
    <row r="84" spans="1:7" ht="15" customHeight="1" x14ac:dyDescent="0.2">
      <c r="A84" s="9">
        <v>3639</v>
      </c>
      <c r="B84" s="10"/>
      <c r="C84" s="11" t="str">
        <f>IF(COUNTBLANK(A84)=1,"",VLOOKUP(A84,Paragrafy!$A$14:$B$539,2,0))</f>
        <v>Komunální služby a územní rozvoj jinde nezařazené</v>
      </c>
      <c r="D84" s="12">
        <v>40876</v>
      </c>
      <c r="E84" s="12">
        <v>40880</v>
      </c>
      <c r="F84" s="12">
        <v>7415</v>
      </c>
      <c r="G84" s="13">
        <v>18.100000000000001</v>
      </c>
    </row>
    <row r="85" spans="1:7" ht="15" customHeight="1" x14ac:dyDescent="0.2">
      <c r="A85" s="14"/>
      <c r="B85" s="14"/>
      <c r="C85" s="14"/>
      <c r="D85" s="14"/>
      <c r="E85" s="14"/>
      <c r="F85" s="14"/>
      <c r="G85" s="14"/>
    </row>
    <row r="86" spans="1:7" ht="15" customHeight="1" x14ac:dyDescent="0.2">
      <c r="A86" s="5">
        <v>3719</v>
      </c>
      <c r="B86" s="43">
        <v>2212</v>
      </c>
      <c r="C86" s="6" t="str">
        <f>IF(COUNTBLANK(B86)=1,"",VLOOKUP(B86,Položky!$A$15:$B$547,2,0))</f>
        <v>Příjem sankčních plateb přijatých od jiných osob</v>
      </c>
      <c r="D86" s="7">
        <v>0</v>
      </c>
      <c r="E86" s="7">
        <v>181</v>
      </c>
      <c r="F86" s="7">
        <v>181</v>
      </c>
      <c r="G86" s="8">
        <v>100</v>
      </c>
    </row>
    <row r="87" spans="1:7" ht="15" customHeight="1" x14ac:dyDescent="0.2">
      <c r="A87" s="9">
        <v>3719</v>
      </c>
      <c r="B87" s="10"/>
      <c r="C87" s="11" t="str">
        <f>IF(COUNTBLANK(A87)=1,"",VLOOKUP(A87,Paragrafy!$A$14:$B$539,2,0))</f>
        <v>Ostatní činnosti k ochraně ovzduší</v>
      </c>
      <c r="D87" s="12">
        <v>0</v>
      </c>
      <c r="E87" s="12">
        <v>181</v>
      </c>
      <c r="F87" s="12">
        <v>181</v>
      </c>
      <c r="G87" s="13">
        <v>100</v>
      </c>
    </row>
    <row r="88" spans="1:7" ht="15" customHeight="1" x14ac:dyDescent="0.2">
      <c r="A88" s="14"/>
      <c r="B88" s="14"/>
      <c r="C88" s="14"/>
      <c r="D88" s="14"/>
      <c r="E88" s="14"/>
      <c r="F88" s="14"/>
      <c r="G88" s="14"/>
    </row>
    <row r="89" spans="1:7" ht="15" customHeight="1" x14ac:dyDescent="0.2">
      <c r="A89" s="5">
        <v>3741</v>
      </c>
      <c r="B89" s="43">
        <v>2324</v>
      </c>
      <c r="C89" s="6" t="str">
        <f>IF(COUNTBLANK(B89)=1,"",VLOOKUP(B89,Položky!$A$15:$B$547,2,0))</f>
        <v>Přijaté neinvestiční příspěvky a náhrady</v>
      </c>
      <c r="D89" s="7">
        <v>0</v>
      </c>
      <c r="E89" s="7">
        <v>0</v>
      </c>
      <c r="F89" s="7">
        <v>60</v>
      </c>
      <c r="G89" s="8">
        <v>0</v>
      </c>
    </row>
    <row r="90" spans="1:7" ht="15" customHeight="1" x14ac:dyDescent="0.2">
      <c r="A90" s="9">
        <v>3741</v>
      </c>
      <c r="B90" s="10"/>
      <c r="C90" s="11" t="str">
        <f>IF(COUNTBLANK(A90)=1,"",VLOOKUP(A90,Paragrafy!$A$14:$B$539,2,0))</f>
        <v>Ochrana druhů a stanovišť</v>
      </c>
      <c r="D90" s="12">
        <v>0</v>
      </c>
      <c r="E90" s="12">
        <v>0</v>
      </c>
      <c r="F90" s="12">
        <v>60</v>
      </c>
      <c r="G90" s="13">
        <v>0</v>
      </c>
    </row>
    <row r="91" spans="1:7" ht="15" customHeight="1" x14ac:dyDescent="0.2">
      <c r="A91" s="14"/>
      <c r="B91" s="14"/>
      <c r="C91" s="14"/>
      <c r="D91" s="14"/>
      <c r="E91" s="14"/>
      <c r="F91" s="14"/>
      <c r="G91" s="14"/>
    </row>
    <row r="92" spans="1:7" ht="15" customHeight="1" x14ac:dyDescent="0.2">
      <c r="A92" s="5">
        <v>3769</v>
      </c>
      <c r="B92" s="43">
        <v>2212</v>
      </c>
      <c r="C92" s="6" t="str">
        <f>IF(COUNTBLANK(B92)=1,"",VLOOKUP(B92,Položky!$A$15:$B$547,2,0))</f>
        <v>Příjem sankčních plateb přijatých od jiných osob</v>
      </c>
      <c r="D92" s="7">
        <v>0</v>
      </c>
      <c r="E92" s="7">
        <v>0</v>
      </c>
      <c r="F92" s="7">
        <v>280</v>
      </c>
      <c r="G92" s="8">
        <v>0</v>
      </c>
    </row>
    <row r="93" spans="1:7" ht="15" customHeight="1" x14ac:dyDescent="0.2">
      <c r="A93" s="5">
        <v>3769</v>
      </c>
      <c r="B93" s="43">
        <v>2324</v>
      </c>
      <c r="C93" s="6" t="str">
        <f>IF(COUNTBLANK(B93)=1,"",VLOOKUP(B93,Položky!$A$15:$B$547,2,0))</f>
        <v>Přijaté neinvestiční příspěvky a náhrady</v>
      </c>
      <c r="D93" s="7">
        <v>650</v>
      </c>
      <c r="E93" s="7">
        <v>650</v>
      </c>
      <c r="F93" s="7">
        <v>45</v>
      </c>
      <c r="G93" s="8">
        <v>6.9</v>
      </c>
    </row>
    <row r="94" spans="1:7" ht="15" customHeight="1" x14ac:dyDescent="0.2">
      <c r="A94" s="9">
        <v>3769</v>
      </c>
      <c r="B94" s="10"/>
      <c r="C94" s="11" t="str">
        <f>IF(COUNTBLANK(A94)=1,"",VLOOKUP(A94,Paragrafy!$A$14:$B$539,2,0))</f>
        <v>Ostatní správa v ochraně životního prostředí</v>
      </c>
      <c r="D94" s="12">
        <v>650</v>
      </c>
      <c r="E94" s="12">
        <v>650</v>
      </c>
      <c r="F94" s="12">
        <v>325</v>
      </c>
      <c r="G94" s="13">
        <v>50</v>
      </c>
    </row>
    <row r="95" spans="1:7" ht="15" customHeight="1" x14ac:dyDescent="0.2">
      <c r="A95" s="14"/>
      <c r="B95" s="14"/>
      <c r="C95" s="14"/>
      <c r="D95" s="14"/>
      <c r="E95" s="14"/>
      <c r="F95" s="14"/>
      <c r="G95" s="14"/>
    </row>
    <row r="96" spans="1:7" ht="15" customHeight="1" x14ac:dyDescent="0.2">
      <c r="A96" s="5">
        <v>3900</v>
      </c>
      <c r="B96" s="43">
        <v>2211</v>
      </c>
      <c r="C96" s="6" t="str">
        <f>IF(COUNTBLANK(B96)=1,"",VLOOKUP(B96,Položky!$A$15:$B$547,2,0))</f>
        <v>Příjem sankčních plateb přijatých od státu, obcí a krajů</v>
      </c>
      <c r="D96" s="7">
        <v>0</v>
      </c>
      <c r="E96" s="7">
        <v>0</v>
      </c>
      <c r="F96" s="7">
        <v>9</v>
      </c>
      <c r="G96" s="8">
        <v>0</v>
      </c>
    </row>
    <row r="97" spans="1:7" ht="15" customHeight="1" x14ac:dyDescent="0.2">
      <c r="A97" s="5">
        <v>3900</v>
      </c>
      <c r="B97" s="43">
        <v>2212</v>
      </c>
      <c r="C97" s="6" t="str">
        <f>IF(COUNTBLANK(B97)=1,"",VLOOKUP(B97,Položky!$A$15:$B$547,2,0))</f>
        <v>Příjem sankčních plateb přijatých od jiných osob</v>
      </c>
      <c r="D97" s="7">
        <v>0</v>
      </c>
      <c r="E97" s="7">
        <v>0</v>
      </c>
      <c r="F97" s="7">
        <v>42</v>
      </c>
      <c r="G97" s="8">
        <v>0</v>
      </c>
    </row>
    <row r="98" spans="1:7" ht="15" customHeight="1" x14ac:dyDescent="0.2">
      <c r="A98" s="9">
        <v>3900</v>
      </c>
      <c r="B98" s="10"/>
      <c r="C98" s="11" t="str">
        <f>IF(COUNTBLANK(A98)=1,"",VLOOKUP(A98,Paragrafy!$A$14:$B$539,2,0))</f>
        <v>Ostatní činnosti související se službami pro fyzické osoby</v>
      </c>
      <c r="D98" s="12">
        <v>0</v>
      </c>
      <c r="E98" s="12">
        <v>0</v>
      </c>
      <c r="F98" s="12">
        <v>51</v>
      </c>
      <c r="G98" s="13">
        <v>0</v>
      </c>
    </row>
    <row r="99" spans="1:7" ht="15" customHeight="1" x14ac:dyDescent="0.2">
      <c r="A99" s="14"/>
      <c r="B99" s="14"/>
      <c r="C99" s="14"/>
      <c r="D99" s="14"/>
      <c r="E99" s="14"/>
      <c r="F99" s="14"/>
      <c r="G99" s="14"/>
    </row>
    <row r="100" spans="1:7" ht="15" customHeight="1" x14ac:dyDescent="0.2">
      <c r="A100" s="5">
        <v>4356</v>
      </c>
      <c r="B100" s="43">
        <v>2212</v>
      </c>
      <c r="C100" s="6" t="str">
        <f>IF(COUNTBLANK(B100)=1,"",VLOOKUP(B100,Položky!$A$15:$B$547,2,0))</f>
        <v>Příjem sankčních plateb přijatých od jiných osob</v>
      </c>
      <c r="D100" s="7">
        <v>0</v>
      </c>
      <c r="E100" s="7">
        <v>186</v>
      </c>
      <c r="F100" s="7">
        <v>186</v>
      </c>
      <c r="G100" s="8">
        <v>100</v>
      </c>
    </row>
    <row r="101" spans="1:7" ht="15" customHeight="1" x14ac:dyDescent="0.2">
      <c r="A101" s="9">
        <v>4356</v>
      </c>
      <c r="B101" s="10"/>
      <c r="C101" s="11" t="str">
        <f>IF(COUNTBLANK(A101)=1,"",VLOOKUP(A101,Paragrafy!$A$14:$B$539,2,0))</f>
        <v>Denní stacionáře a centra denních služeb</v>
      </c>
      <c r="D101" s="12">
        <v>0</v>
      </c>
      <c r="E101" s="12">
        <v>186</v>
      </c>
      <c r="F101" s="12">
        <v>186</v>
      </c>
      <c r="G101" s="13">
        <v>100</v>
      </c>
    </row>
    <row r="102" spans="1:7" ht="15" customHeight="1" x14ac:dyDescent="0.2">
      <c r="A102" s="14"/>
      <c r="B102" s="14"/>
      <c r="C102" s="14"/>
      <c r="D102" s="14"/>
      <c r="E102" s="14"/>
      <c r="F102" s="14"/>
      <c r="G102" s="14"/>
    </row>
    <row r="103" spans="1:7" ht="15" customHeight="1" x14ac:dyDescent="0.2">
      <c r="A103" s="5">
        <v>4357</v>
      </c>
      <c r="B103" s="43">
        <v>2324</v>
      </c>
      <c r="C103" s="6" t="str">
        <f>IF(COUNTBLANK(B103)=1,"",VLOOKUP(B103,Položky!$A$15:$B$547,2,0))</f>
        <v>Přijaté neinvestiční příspěvky a náhrady</v>
      </c>
      <c r="D103" s="7">
        <v>0</v>
      </c>
      <c r="E103" s="7">
        <v>152</v>
      </c>
      <c r="F103" s="7">
        <v>207</v>
      </c>
      <c r="G103" s="8">
        <v>136.19999999999999</v>
      </c>
    </row>
    <row r="104" spans="1:7" ht="15" customHeight="1" x14ac:dyDescent="0.2">
      <c r="A104" s="9">
        <v>4357</v>
      </c>
      <c r="B104" s="10"/>
      <c r="C104" s="11" t="str">
        <f>IF(COUNTBLANK(A104)=1,"",VLOOKUP(A104,Paragrafy!$A$14:$B$539,2,0))</f>
        <v>Domovy pro osoby se zdravotním postižením a domovy se zvláštním režimem</v>
      </c>
      <c r="D104" s="12">
        <v>0</v>
      </c>
      <c r="E104" s="12">
        <v>152</v>
      </c>
      <c r="F104" s="12">
        <v>207</v>
      </c>
      <c r="G104" s="13">
        <v>136.19999999999999</v>
      </c>
    </row>
    <row r="105" spans="1:7" ht="15" customHeight="1" x14ac:dyDescent="0.2">
      <c r="A105" s="14"/>
      <c r="B105" s="14"/>
      <c r="C105" s="14"/>
      <c r="D105" s="14"/>
      <c r="E105" s="14"/>
      <c r="F105" s="14"/>
      <c r="G105" s="14"/>
    </row>
    <row r="106" spans="1:7" ht="15" customHeight="1" x14ac:dyDescent="0.2">
      <c r="A106" s="5">
        <v>4399</v>
      </c>
      <c r="B106" s="43">
        <v>2212</v>
      </c>
      <c r="C106" s="6" t="str">
        <f>IF(COUNTBLANK(B106)=1,"",VLOOKUP(B106,Položky!$A$15:$B$547,2,0))</f>
        <v>Příjem sankčních plateb přijatých od jiných osob</v>
      </c>
      <c r="D106" s="7">
        <v>0</v>
      </c>
      <c r="E106" s="7">
        <v>0</v>
      </c>
      <c r="F106" s="7">
        <v>3</v>
      </c>
      <c r="G106" s="8">
        <v>0</v>
      </c>
    </row>
    <row r="107" spans="1:7" ht="15" customHeight="1" x14ac:dyDescent="0.2">
      <c r="A107" s="9">
        <v>4399</v>
      </c>
      <c r="B107" s="10"/>
      <c r="C107" s="11" t="str">
        <f>IF(COUNTBLANK(A107)=1,"",VLOOKUP(A107,Paragrafy!$A$14:$B$539,2,0))</f>
        <v>Ostatní záležitosti sociálních věcí a politiky zaměstnanosti</v>
      </c>
      <c r="D107" s="12">
        <v>0</v>
      </c>
      <c r="E107" s="12">
        <v>0</v>
      </c>
      <c r="F107" s="12">
        <v>3</v>
      </c>
      <c r="G107" s="13">
        <v>0</v>
      </c>
    </row>
    <row r="108" spans="1:7" ht="15" customHeight="1" x14ac:dyDescent="0.2">
      <c r="A108" s="14"/>
      <c r="B108" s="14"/>
      <c r="C108" s="14"/>
      <c r="D108" s="14"/>
      <c r="E108" s="14"/>
      <c r="F108" s="14"/>
      <c r="G108" s="14"/>
    </row>
    <row r="109" spans="1:7" ht="15" customHeight="1" x14ac:dyDescent="0.2">
      <c r="A109" s="5">
        <v>5511</v>
      </c>
      <c r="B109" s="43">
        <v>2329</v>
      </c>
      <c r="C109" s="6" t="str">
        <f>IF(COUNTBLANK(B109)=1,"",VLOOKUP(B109,Položky!$A$15:$B$547,2,0))</f>
        <v>Ostatní nedaňové příjmy jinde nezařazené</v>
      </c>
      <c r="D109" s="7">
        <v>7000</v>
      </c>
      <c r="E109" s="7">
        <v>7000</v>
      </c>
      <c r="F109" s="7">
        <v>3500</v>
      </c>
      <c r="G109" s="8">
        <v>50</v>
      </c>
    </row>
    <row r="110" spans="1:7" ht="15" customHeight="1" x14ac:dyDescent="0.2">
      <c r="A110" s="5">
        <v>5511</v>
      </c>
      <c r="B110" s="43">
        <v>3129</v>
      </c>
      <c r="C110" s="6" t="str">
        <f>IF(COUNTBLANK(B110)=1,"",VLOOKUP(B110,Položky!$A$15:$B$547,2,0))</f>
        <v>Ostatní kapitálové příjmy jinde nezařazené</v>
      </c>
      <c r="D110" s="7">
        <v>18250</v>
      </c>
      <c r="E110" s="7">
        <v>18250</v>
      </c>
      <c r="F110" s="7">
        <v>9125</v>
      </c>
      <c r="G110" s="8">
        <v>50</v>
      </c>
    </row>
    <row r="111" spans="1:7" ht="15" customHeight="1" x14ac:dyDescent="0.2">
      <c r="A111" s="9">
        <v>5511</v>
      </c>
      <c r="B111" s="10"/>
      <c r="C111" s="11" t="str">
        <f>IF(COUNTBLANK(A111)=1,"",VLOOKUP(A111,Paragrafy!$A$14:$B$539,2,0))</f>
        <v>Požární ochrana - profesionální část</v>
      </c>
      <c r="D111" s="12">
        <v>25250</v>
      </c>
      <c r="E111" s="12">
        <v>25250</v>
      </c>
      <c r="F111" s="12">
        <v>12625</v>
      </c>
      <c r="G111" s="13">
        <v>50</v>
      </c>
    </row>
    <row r="112" spans="1:7" ht="15" customHeight="1" x14ac:dyDescent="0.2">
      <c r="A112" s="14"/>
      <c r="B112" s="14"/>
      <c r="C112" s="14"/>
      <c r="D112" s="14"/>
      <c r="E112" s="14"/>
      <c r="F112" s="14"/>
      <c r="G112" s="14"/>
    </row>
    <row r="113" spans="1:7" ht="15" customHeight="1" x14ac:dyDescent="0.2">
      <c r="A113" s="5">
        <v>5521</v>
      </c>
      <c r="B113" s="43">
        <v>2131</v>
      </c>
      <c r="C113" s="6" t="str">
        <f>IF(COUNTBLANK(B113)=1,"",VLOOKUP(B113,Položky!$A$15:$B$547,2,0))</f>
        <v>Příjem z pronájmu nebo pachtu pozemků</v>
      </c>
      <c r="D113" s="7">
        <v>0</v>
      </c>
      <c r="E113" s="7">
        <v>0</v>
      </c>
      <c r="F113" s="7">
        <v>0</v>
      </c>
      <c r="G113" s="8">
        <v>0</v>
      </c>
    </row>
    <row r="114" spans="1:7" ht="15" customHeight="1" x14ac:dyDescent="0.2">
      <c r="A114" s="5">
        <v>5521</v>
      </c>
      <c r="B114" s="43">
        <v>2132</v>
      </c>
      <c r="C114" s="6" t="str">
        <f>IF(COUNTBLANK(B114)=1,"",VLOOKUP(B114,Položky!$A$15:$B$547,2,0))</f>
        <v>Příjem z pronájmu nebo pachtu ostatních nemovitých věcí a jejich částí</v>
      </c>
      <c r="D114" s="7">
        <v>18</v>
      </c>
      <c r="E114" s="7">
        <v>18</v>
      </c>
      <c r="F114" s="7">
        <v>1.8</v>
      </c>
      <c r="G114" s="8">
        <f>F114/E114*100</f>
        <v>10</v>
      </c>
    </row>
    <row r="115" spans="1:7" ht="15" customHeight="1" x14ac:dyDescent="0.2">
      <c r="A115" s="9">
        <v>5521</v>
      </c>
      <c r="B115" s="10"/>
      <c r="C115" s="11" t="str">
        <f>IF(COUNTBLANK(A115)=1,"",VLOOKUP(A115,Paragrafy!$A$14:$B$539,2,0))</f>
        <v>Operační a informační střediska integrovaného záchranného systému</v>
      </c>
      <c r="D115" s="12">
        <v>18</v>
      </c>
      <c r="E115" s="12">
        <v>18</v>
      </c>
      <c r="F115" s="12">
        <v>1.8</v>
      </c>
      <c r="G115" s="13">
        <f>F115/E115*100</f>
        <v>10</v>
      </c>
    </row>
    <row r="116" spans="1:7" ht="15" customHeight="1" x14ac:dyDescent="0.2">
      <c r="A116" s="14"/>
      <c r="B116" s="14"/>
      <c r="C116" s="14"/>
      <c r="D116" s="14"/>
      <c r="E116" s="14"/>
      <c r="F116" s="14"/>
      <c r="G116" s="14"/>
    </row>
    <row r="117" spans="1:7" ht="15" customHeight="1" x14ac:dyDescent="0.2">
      <c r="A117" s="5">
        <v>6113</v>
      </c>
      <c r="B117" s="43">
        <v>2310</v>
      </c>
      <c r="C117" s="6" t="str">
        <f>IF(COUNTBLANK(B117)=1,"",VLOOKUP(B117,Položky!$A$15:$B$547,2,0))</f>
        <v>Příjem z prodeje krátkodobého a drobného dlouhodobého neinvestičního majetku</v>
      </c>
      <c r="D117" s="7">
        <v>0</v>
      </c>
      <c r="E117" s="7">
        <v>0</v>
      </c>
      <c r="F117" s="7">
        <v>5</v>
      </c>
      <c r="G117" s="8">
        <v>0</v>
      </c>
    </row>
    <row r="118" spans="1:7" ht="15" customHeight="1" x14ac:dyDescent="0.2">
      <c r="A118" s="5">
        <v>6113</v>
      </c>
      <c r="B118" s="43">
        <v>2324</v>
      </c>
      <c r="C118" s="6" t="str">
        <f>IF(COUNTBLANK(B118)=1,"",VLOOKUP(B118,Položky!$A$15:$B$547,2,0))</f>
        <v>Přijaté neinvestiční příspěvky a náhrady</v>
      </c>
      <c r="D118" s="7">
        <v>0</v>
      </c>
      <c r="E118" s="7">
        <v>86</v>
      </c>
      <c r="F118" s="7">
        <v>112</v>
      </c>
      <c r="G118" s="8">
        <v>130.19999999999999</v>
      </c>
    </row>
    <row r="119" spans="1:7" ht="15" customHeight="1" x14ac:dyDescent="0.2">
      <c r="A119" s="9">
        <v>6113</v>
      </c>
      <c r="B119" s="10"/>
      <c r="C119" s="11" t="str">
        <f>IF(COUNTBLANK(A119)=1,"",VLOOKUP(A119,Paragrafy!$A$14:$B$539,2,0))</f>
        <v>Zastupitelstva krajů</v>
      </c>
      <c r="D119" s="12">
        <v>0</v>
      </c>
      <c r="E119" s="12">
        <v>86</v>
      </c>
      <c r="F119" s="12">
        <v>117</v>
      </c>
      <c r="G119" s="13">
        <v>136</v>
      </c>
    </row>
    <row r="120" spans="1:7" ht="15" customHeight="1" x14ac:dyDescent="0.2">
      <c r="A120" s="14"/>
      <c r="B120" s="14"/>
      <c r="C120" s="14"/>
      <c r="D120" s="14"/>
      <c r="E120" s="14"/>
      <c r="F120" s="14"/>
      <c r="G120" s="14"/>
    </row>
    <row r="121" spans="1:7" ht="15" customHeight="1" x14ac:dyDescent="0.2">
      <c r="A121" s="5">
        <v>6172</v>
      </c>
      <c r="B121" s="43">
        <v>2111</v>
      </c>
      <c r="C121" s="6" t="str">
        <f>IF(COUNTBLANK(B121)=1,"",VLOOKUP(B121,Položky!$A$15:$B$547,2,0))</f>
        <v>Příjem z poskytování služeb, výrobků, prací, výkonů a práv</v>
      </c>
      <c r="D121" s="7">
        <v>1</v>
      </c>
      <c r="E121" s="7">
        <v>1</v>
      </c>
      <c r="F121" s="7">
        <v>0</v>
      </c>
      <c r="G121" s="8">
        <v>0</v>
      </c>
    </row>
    <row r="122" spans="1:7" ht="15" customHeight="1" x14ac:dyDescent="0.2">
      <c r="A122" s="5">
        <v>6172</v>
      </c>
      <c r="B122" s="43">
        <v>2132</v>
      </c>
      <c r="C122" s="6" t="str">
        <f>IF(COUNTBLANK(B122)=1,"",VLOOKUP(B122,Položky!$A$15:$B$547,2,0))</f>
        <v>Příjem z pronájmu nebo pachtu ostatních nemovitých věcí a jejich částí</v>
      </c>
      <c r="D122" s="7">
        <v>80</v>
      </c>
      <c r="E122" s="7">
        <v>80</v>
      </c>
      <c r="F122" s="7">
        <v>25</v>
      </c>
      <c r="G122" s="8">
        <v>31.3</v>
      </c>
    </row>
    <row r="123" spans="1:7" ht="15" customHeight="1" x14ac:dyDescent="0.2">
      <c r="A123" s="5">
        <v>6172</v>
      </c>
      <c r="B123" s="43">
        <v>2139</v>
      </c>
      <c r="C123" s="6" t="str">
        <f>IF(COUNTBLANK(B123)=1,"",VLOOKUP(B123,Položky!$A$15:$B$547,2,0))</f>
        <v>Ostatní příjmy z pronájmu nebo pachtu majetku</v>
      </c>
      <c r="D123" s="7">
        <v>2</v>
      </c>
      <c r="E123" s="7">
        <v>5</v>
      </c>
      <c r="F123" s="7">
        <v>5</v>
      </c>
      <c r="G123" s="8">
        <v>100</v>
      </c>
    </row>
    <row r="124" spans="1:7" ht="15" customHeight="1" x14ac:dyDescent="0.2">
      <c r="A124" s="5">
        <v>6172</v>
      </c>
      <c r="B124" s="43">
        <v>2211</v>
      </c>
      <c r="C124" s="6" t="str">
        <f>IF(COUNTBLANK(B124)=1,"",VLOOKUP(B124,Položky!$A$15:$B$547,2,0))</f>
        <v>Příjem sankčních plateb přijatých od státu, obcí a krajů</v>
      </c>
      <c r="D124" s="7">
        <v>5</v>
      </c>
      <c r="E124" s="7">
        <v>5</v>
      </c>
      <c r="F124" s="7">
        <v>3</v>
      </c>
      <c r="G124" s="8">
        <v>60</v>
      </c>
    </row>
    <row r="125" spans="1:7" ht="15" customHeight="1" x14ac:dyDescent="0.2">
      <c r="A125" s="5">
        <v>6172</v>
      </c>
      <c r="B125" s="43">
        <v>2212</v>
      </c>
      <c r="C125" s="6" t="str">
        <f>IF(COUNTBLANK(B125)=1,"",VLOOKUP(B125,Položky!$A$15:$B$547,2,0))</f>
        <v>Příjem sankčních plateb přijatých od jiných osob</v>
      </c>
      <c r="D125" s="7">
        <v>30</v>
      </c>
      <c r="E125" s="7">
        <v>30</v>
      </c>
      <c r="F125" s="7">
        <v>14</v>
      </c>
      <c r="G125" s="8">
        <v>46.7</v>
      </c>
    </row>
    <row r="126" spans="1:7" ht="15" customHeight="1" x14ac:dyDescent="0.2">
      <c r="A126" s="5">
        <v>6172</v>
      </c>
      <c r="B126" s="43">
        <v>2324</v>
      </c>
      <c r="C126" s="6" t="str">
        <f>IF(COUNTBLANK(B126)=1,"",VLOOKUP(B126,Položky!$A$15:$B$547,2,0))</f>
        <v>Přijaté neinvestiční příspěvky a náhrady</v>
      </c>
      <c r="D126" s="7">
        <v>13065</v>
      </c>
      <c r="E126" s="7">
        <v>13094</v>
      </c>
      <c r="F126" s="7">
        <v>3831</v>
      </c>
      <c r="G126" s="8">
        <v>29.3</v>
      </c>
    </row>
    <row r="127" spans="1:7" ht="15" customHeight="1" x14ac:dyDescent="0.2">
      <c r="A127" s="9">
        <v>6172</v>
      </c>
      <c r="B127" s="10"/>
      <c r="C127" s="11" t="str">
        <f>IF(COUNTBLANK(A127)=1,"",VLOOKUP(A127,Paragrafy!$A$14:$B$539,2,0))</f>
        <v>Činnost regionální správy</v>
      </c>
      <c r="D127" s="12">
        <v>13183</v>
      </c>
      <c r="E127" s="12">
        <v>13215</v>
      </c>
      <c r="F127" s="12">
        <v>3878</v>
      </c>
      <c r="G127" s="13">
        <v>29.3</v>
      </c>
    </row>
    <row r="128" spans="1:7" ht="15" customHeight="1" x14ac:dyDescent="0.2">
      <c r="A128" s="14"/>
      <c r="B128" s="14"/>
      <c r="C128" s="14"/>
      <c r="D128" s="14"/>
      <c r="E128" s="14"/>
      <c r="F128" s="14"/>
      <c r="G128" s="14"/>
    </row>
    <row r="129" spans="1:7" ht="15" customHeight="1" x14ac:dyDescent="0.2">
      <c r="A129" s="5">
        <v>6221</v>
      </c>
      <c r="B129" s="43">
        <v>2324</v>
      </c>
      <c r="C129" s="6" t="str">
        <f>IF(COUNTBLANK(B129)=1,"",VLOOKUP(B129,Položky!$A$15:$B$547,2,0))</f>
        <v>Přijaté neinvestiční příspěvky a náhrady</v>
      </c>
      <c r="D129" s="7">
        <v>0</v>
      </c>
      <c r="E129" s="7">
        <v>6</v>
      </c>
      <c r="F129" s="7">
        <v>6</v>
      </c>
      <c r="G129" s="8">
        <v>100</v>
      </c>
    </row>
    <row r="130" spans="1:7" ht="15" customHeight="1" x14ac:dyDescent="0.2">
      <c r="A130" s="9">
        <v>6221</v>
      </c>
      <c r="B130" s="10"/>
      <c r="C130" s="11" t="str">
        <f>IF(COUNTBLANK(A130)=1,"",VLOOKUP(A130,Paragrafy!$A$14:$B$539,2,0))</f>
        <v>Humanitární zahraniční pomoc přímá</v>
      </c>
      <c r="D130" s="12">
        <v>0</v>
      </c>
      <c r="E130" s="12">
        <v>6</v>
      </c>
      <c r="F130" s="12">
        <v>6</v>
      </c>
      <c r="G130" s="13">
        <v>100</v>
      </c>
    </row>
    <row r="131" spans="1:7" ht="15" customHeight="1" x14ac:dyDescent="0.2">
      <c r="A131" s="14"/>
      <c r="B131" s="14"/>
      <c r="C131" s="14"/>
      <c r="D131" s="14"/>
      <c r="E131" s="14"/>
      <c r="F131" s="14"/>
      <c r="G131" s="14"/>
    </row>
    <row r="132" spans="1:7" ht="15" customHeight="1" x14ac:dyDescent="0.2">
      <c r="A132" s="5">
        <v>6310</v>
      </c>
      <c r="B132" s="43">
        <v>2141</v>
      </c>
      <c r="C132" s="6" t="str">
        <f>IF(COUNTBLANK(B132)=1,"",VLOOKUP(B132,Položky!$A$15:$B$547,2,0))</f>
        <v>Příjem z úroků</v>
      </c>
      <c r="D132" s="7">
        <v>120000</v>
      </c>
      <c r="E132" s="7">
        <v>120000</v>
      </c>
      <c r="F132" s="7">
        <v>148018</v>
      </c>
      <c r="G132" s="8">
        <v>123.3</v>
      </c>
    </row>
    <row r="133" spans="1:7" ht="15" customHeight="1" x14ac:dyDescent="0.2">
      <c r="A133" s="9">
        <v>6310</v>
      </c>
      <c r="B133" s="10"/>
      <c r="C133" s="11" t="str">
        <f>IF(COUNTBLANK(A133)=1,"",VLOOKUP(A133,Paragrafy!$A$14:$B$539,2,0))</f>
        <v>Obecné příjmy a výdaje z finančních operací</v>
      </c>
      <c r="D133" s="12">
        <v>120000</v>
      </c>
      <c r="E133" s="12">
        <v>120000</v>
      </c>
      <c r="F133" s="12">
        <v>148018</v>
      </c>
      <c r="G133" s="13">
        <v>123.3</v>
      </c>
    </row>
    <row r="134" spans="1:7" ht="15" customHeight="1" x14ac:dyDescent="0.2">
      <c r="A134" s="14"/>
      <c r="B134" s="14"/>
      <c r="C134" s="14"/>
      <c r="D134" s="14"/>
      <c r="E134" s="14"/>
      <c r="F134" s="14"/>
      <c r="G134" s="14"/>
    </row>
    <row r="135" spans="1:7" ht="15" customHeight="1" x14ac:dyDescent="0.2">
      <c r="A135" s="5">
        <v>6320</v>
      </c>
      <c r="B135" s="43">
        <v>2322</v>
      </c>
      <c r="C135" s="6" t="str">
        <f>IF(COUNTBLANK(B135)=1,"",VLOOKUP(B135,Položky!$A$15:$B$547,2,0))</f>
        <v>Příjem z pojistných plnění</v>
      </c>
      <c r="D135" s="7">
        <v>0</v>
      </c>
      <c r="E135" s="7">
        <v>35</v>
      </c>
      <c r="F135" s="7">
        <v>35</v>
      </c>
      <c r="G135" s="8">
        <v>100</v>
      </c>
    </row>
    <row r="136" spans="1:7" ht="15" customHeight="1" x14ac:dyDescent="0.2">
      <c r="A136" s="5">
        <v>6320</v>
      </c>
      <c r="B136" s="43">
        <v>2324</v>
      </c>
      <c r="C136" s="6" t="str">
        <f>IF(COUNTBLANK(B136)=1,"",VLOOKUP(B136,Položky!$A$15:$B$547,2,0))</f>
        <v>Přijaté neinvestiční příspěvky a náhrady</v>
      </c>
      <c r="D136" s="7">
        <v>0</v>
      </c>
      <c r="E136" s="7">
        <v>2250</v>
      </c>
      <c r="F136" s="7">
        <v>2250</v>
      </c>
      <c r="G136" s="8">
        <v>100</v>
      </c>
    </row>
    <row r="137" spans="1:7" ht="15" customHeight="1" x14ac:dyDescent="0.2">
      <c r="A137" s="9">
        <v>6320</v>
      </c>
      <c r="B137" s="10"/>
      <c r="C137" s="11" t="str">
        <f>IF(COUNTBLANK(A137)=1,"",VLOOKUP(A137,Paragrafy!$A$14:$B$539,2,0))</f>
        <v>Pojištění funkčně nespecifikované</v>
      </c>
      <c r="D137" s="12">
        <v>0</v>
      </c>
      <c r="E137" s="12">
        <v>2285</v>
      </c>
      <c r="F137" s="12">
        <v>2285</v>
      </c>
      <c r="G137" s="13">
        <v>100</v>
      </c>
    </row>
    <row r="138" spans="1:7" ht="15" customHeight="1" x14ac:dyDescent="0.2">
      <c r="A138" s="14"/>
      <c r="B138" s="14"/>
      <c r="C138" s="14"/>
      <c r="D138" s="14"/>
      <c r="E138" s="14"/>
      <c r="F138" s="14"/>
      <c r="G138" s="14"/>
    </row>
    <row r="139" spans="1:7" ht="15" customHeight="1" x14ac:dyDescent="0.2">
      <c r="A139" s="5">
        <v>6402</v>
      </c>
      <c r="B139" s="43">
        <v>2223</v>
      </c>
      <c r="C139" s="6" t="str">
        <f>IF(COUNTBLANK(B139)=1,"",VLOOKUP(B139,Položky!$A$15:$B$547,2,0))</f>
        <v>Příjem z finančního vypořádání mezi kraji, obcemi a dobrovolnými svazky obcí</v>
      </c>
      <c r="D139" s="7">
        <v>372</v>
      </c>
      <c r="E139" s="7">
        <v>7244</v>
      </c>
      <c r="F139" s="7">
        <v>6777</v>
      </c>
      <c r="G139" s="8">
        <v>93.6</v>
      </c>
    </row>
    <row r="140" spans="1:7" ht="15" customHeight="1" x14ac:dyDescent="0.2">
      <c r="A140" s="5">
        <v>6402</v>
      </c>
      <c r="B140" s="43">
        <v>2229</v>
      </c>
      <c r="C140" s="6" t="str">
        <f>IF(COUNTBLANK(B140)=1,"",VLOOKUP(B140,Položky!$A$15:$B$547,2,0))</f>
        <v>Ostatní přijaté vratky transferů a podobné příjmy</v>
      </c>
      <c r="D140" s="7">
        <v>0</v>
      </c>
      <c r="E140" s="7">
        <v>47360</v>
      </c>
      <c r="F140" s="7">
        <v>246886.25318000009</v>
      </c>
      <c r="G140" s="8">
        <f>F140/E140*100</f>
        <v>521.2969872888516</v>
      </c>
    </row>
    <row r="141" spans="1:7" ht="15" customHeight="1" x14ac:dyDescent="0.2">
      <c r="A141" s="9">
        <v>6402</v>
      </c>
      <c r="B141" s="10"/>
      <c r="C141" s="11" t="str">
        <f>IF(COUNTBLANK(A141)=1,"",VLOOKUP(A141,Paragrafy!$A$14:$B$539,2,0))</f>
        <v>Finanční vypořádání</v>
      </c>
      <c r="D141" s="12">
        <v>372</v>
      </c>
      <c r="E141" s="12">
        <v>54604</v>
      </c>
      <c r="F141" s="12">
        <f>F139+F140</f>
        <v>253663.25318000009</v>
      </c>
      <c r="G141" s="13">
        <f>F141/E141*100</f>
        <v>464.55067976705021</v>
      </c>
    </row>
    <row r="142" spans="1:7" ht="15" customHeight="1" x14ac:dyDescent="0.2">
      <c r="A142" s="14"/>
      <c r="B142" s="14"/>
      <c r="C142" s="14"/>
      <c r="D142" s="14"/>
      <c r="E142" s="14"/>
      <c r="F142" s="14"/>
      <c r="G142" s="14"/>
    </row>
    <row r="143" spans="1:7" ht="15" customHeight="1" x14ac:dyDescent="0.2">
      <c r="A143" s="5">
        <v>6409</v>
      </c>
      <c r="B143" s="43">
        <v>2229</v>
      </c>
      <c r="C143" s="6" t="str">
        <f>IF(COUNTBLANK(B143)=1,"",VLOOKUP(B143,Položky!$A$15:$B$547,2,0))</f>
        <v>Ostatní přijaté vratky transferů a podobné příjmy</v>
      </c>
      <c r="D143" s="7">
        <v>0</v>
      </c>
      <c r="E143" s="7">
        <v>6848</v>
      </c>
      <c r="F143" s="7">
        <v>8492</v>
      </c>
      <c r="G143" s="8">
        <v>124</v>
      </c>
    </row>
    <row r="144" spans="1:7" ht="15" customHeight="1" x14ac:dyDescent="0.2">
      <c r="A144" s="5">
        <v>6409</v>
      </c>
      <c r="B144" s="43">
        <v>2328</v>
      </c>
      <c r="C144" s="6" t="str">
        <f>IF(COUNTBLANK(B144)=1,"",VLOOKUP(B144,Položky!$A$15:$B$547,2,0))</f>
        <v>Neidentifikované příjmy</v>
      </c>
      <c r="D144" s="7">
        <v>0</v>
      </c>
      <c r="E144" s="7">
        <v>0</v>
      </c>
      <c r="F144" s="7">
        <v>3</v>
      </c>
      <c r="G144" s="8">
        <v>0</v>
      </c>
    </row>
    <row r="145" spans="1:7" ht="15" customHeight="1" x14ac:dyDescent="0.2">
      <c r="A145" s="5">
        <v>6409</v>
      </c>
      <c r="B145" s="43">
        <v>2329</v>
      </c>
      <c r="C145" s="6" t="str">
        <f>IF(COUNTBLANK(B145)=1,"",VLOOKUP(B145,Položky!$A$15:$B$547,2,0))</f>
        <v>Ostatní nedaňové příjmy jinde nezařazené</v>
      </c>
      <c r="D145" s="7">
        <v>0</v>
      </c>
      <c r="E145" s="7">
        <v>352013</v>
      </c>
      <c r="F145" s="7">
        <v>352013</v>
      </c>
      <c r="G145" s="8">
        <v>100</v>
      </c>
    </row>
    <row r="146" spans="1:7" ht="15" customHeight="1" x14ac:dyDescent="0.2">
      <c r="A146" s="9">
        <v>6409</v>
      </c>
      <c r="B146" s="10"/>
      <c r="C146" s="11" t="str">
        <f>IF(COUNTBLANK(A146)=1,"",VLOOKUP(A146,Paragrafy!$A$14:$B$539,2,0))</f>
        <v>Ostatní činnosti jinde nezařazené</v>
      </c>
      <c r="D146" s="12">
        <v>0</v>
      </c>
      <c r="E146" s="12">
        <v>358861</v>
      </c>
      <c r="F146" s="12">
        <v>360508</v>
      </c>
      <c r="G146" s="13">
        <v>100.5</v>
      </c>
    </row>
    <row r="147" spans="1:7" ht="15" customHeight="1" x14ac:dyDescent="0.2">
      <c r="A147" s="14"/>
      <c r="B147" s="14"/>
      <c r="C147" s="14"/>
      <c r="D147" s="14"/>
      <c r="E147" s="14"/>
      <c r="F147" s="14"/>
      <c r="G147" s="14"/>
    </row>
    <row r="148" spans="1:7" ht="15" customHeight="1" x14ac:dyDescent="0.2">
      <c r="A148" s="5"/>
      <c r="B148" s="43">
        <v>2412</v>
      </c>
      <c r="C148" s="6" t="str">
        <f>IF(COUNTBLANK(B148)=1,"",VLOOKUP(B148,Položky!$A$15:$B$547,2,0))</f>
        <v>Splátky půjčených prostředků od nefinančních podnikatelů - právnických osob</v>
      </c>
      <c r="D148" s="7">
        <v>11580</v>
      </c>
      <c r="E148" s="7">
        <v>11580</v>
      </c>
      <c r="F148" s="7">
        <v>0</v>
      </c>
      <c r="G148" s="8">
        <v>0</v>
      </c>
    </row>
    <row r="149" spans="1:7" ht="15" customHeight="1" x14ac:dyDescent="0.2">
      <c r="A149" s="5"/>
      <c r="B149" s="43">
        <v>2420</v>
      </c>
      <c r="C149" s="6" t="str">
        <f>IF(COUNTBLANK(B149)=1,"",VLOOKUP(B149,Položky!$A$15:$B$547,2,0))</f>
        <v>Splátky půjčených prostředků od obecně prospěšných společností a obdobných osob</v>
      </c>
      <c r="D149" s="7">
        <v>201869</v>
      </c>
      <c r="E149" s="7">
        <v>205869</v>
      </c>
      <c r="F149" s="7">
        <v>18451.400519999999</v>
      </c>
      <c r="G149" s="8">
        <f>F149/E149*100</f>
        <v>8.9626901184733967</v>
      </c>
    </row>
    <row r="150" spans="1:7" ht="15" customHeight="1" x14ac:dyDescent="0.2">
      <c r="A150" s="5"/>
      <c r="B150" s="43">
        <v>2441</v>
      </c>
      <c r="C150" s="6" t="str">
        <f>IF(COUNTBLANK(B150)=1,"",VLOOKUP(B150,Položky!$A$15:$B$547,2,0))</f>
        <v>Splátky půjčených prostředků od obcí</v>
      </c>
      <c r="D150" s="7">
        <v>20481</v>
      </c>
      <c r="E150" s="7">
        <v>20481</v>
      </c>
      <c r="F150" s="7">
        <v>4966</v>
      </c>
      <c r="G150" s="8">
        <v>24.2</v>
      </c>
    </row>
    <row r="151" spans="1:7" ht="15" customHeight="1" x14ac:dyDescent="0.2">
      <c r="A151" s="5"/>
      <c r="B151" s="43">
        <v>2451</v>
      </c>
      <c r="C151" s="6" t="str">
        <f>IF(COUNTBLANK(B151)=1,"",VLOOKUP(B151,Položky!$A$15:$B$547,2,0))</f>
        <v>Splátky půjčených prostředků od příspěvkových organizací</v>
      </c>
      <c r="D151" s="7">
        <v>209471</v>
      </c>
      <c r="E151" s="7">
        <v>210871</v>
      </c>
      <c r="F151" s="7">
        <v>5310</v>
      </c>
      <c r="G151" s="8">
        <v>2.5</v>
      </c>
    </row>
    <row r="152" spans="1:7" ht="15" customHeight="1" x14ac:dyDescent="0.2">
      <c r="A152" s="5"/>
      <c r="B152" s="43">
        <v>2459</v>
      </c>
      <c r="C152" s="6" t="str">
        <f>IF(COUNTBLANK(B152)=1,"",VLOOKUP(B152,Položky!$A$15:$B$547,2,0))</f>
        <v>Splátky půjčených prostředků od ostatních zřízených a podobných osob</v>
      </c>
      <c r="D152" s="7">
        <v>1400</v>
      </c>
      <c r="E152" s="7">
        <v>1400</v>
      </c>
      <c r="F152" s="7">
        <v>0</v>
      </c>
      <c r="G152" s="8">
        <v>0</v>
      </c>
    </row>
    <row r="153" spans="1:7" ht="15" customHeight="1" x14ac:dyDescent="0.2">
      <c r="A153" s="5"/>
      <c r="B153" s="43">
        <v>2470</v>
      </c>
      <c r="C153" s="6" t="str">
        <f>IF(COUNTBLANK(B153)=1,"",VLOOKUP(B153,Položky!$A$15:$B$547,2,0))</f>
        <v>Splátky půjčených prostředků ze zahraničí</v>
      </c>
      <c r="D153" s="7">
        <v>1272</v>
      </c>
      <c r="E153" s="7">
        <v>1272</v>
      </c>
      <c r="F153" s="7">
        <v>0</v>
      </c>
      <c r="G153" s="8">
        <v>0</v>
      </c>
    </row>
    <row r="154" spans="1:7" ht="15" customHeight="1" x14ac:dyDescent="0.2">
      <c r="A154" s="9"/>
      <c r="B154" s="10"/>
      <c r="C154" s="11" t="s">
        <v>63</v>
      </c>
      <c r="D154" s="12">
        <v>446073</v>
      </c>
      <c r="E154" s="12">
        <v>451473</v>
      </c>
      <c r="F154" s="12">
        <f>F148+F149+F150+F151+F152+F153</f>
        <v>28727.400519999999</v>
      </c>
      <c r="G154" s="13">
        <f>F154/E154*100</f>
        <v>6.3630384364070496</v>
      </c>
    </row>
    <row r="155" spans="1:7" ht="15" customHeight="1" x14ac:dyDescent="0.2">
      <c r="A155" s="14"/>
      <c r="B155" s="14"/>
      <c r="C155" s="14"/>
      <c r="D155" s="14"/>
      <c r="E155" s="14"/>
      <c r="F155" s="14"/>
      <c r="G155" s="14"/>
    </row>
    <row r="156" spans="1:7" ht="15" customHeight="1" x14ac:dyDescent="0.2">
      <c r="A156" s="5"/>
      <c r="B156" s="43">
        <v>4111</v>
      </c>
      <c r="C156" s="6" t="str">
        <f>IF(COUNTBLANK(B156)=1,"",VLOOKUP(B156,Položky!$A$15:$B$547,2,0))</f>
        <v>Neinvestiční přijaté transfery z všeobecné pokladní správy státního rozpočtu</v>
      </c>
      <c r="D156" s="7">
        <v>2200</v>
      </c>
      <c r="E156" s="7">
        <v>202200</v>
      </c>
      <c r="F156" s="7">
        <v>89372</v>
      </c>
      <c r="G156" s="8">
        <v>44.2</v>
      </c>
    </row>
    <row r="157" spans="1:7" ht="15" customHeight="1" x14ac:dyDescent="0.2">
      <c r="A157" s="5"/>
      <c r="B157" s="43">
        <v>4112</v>
      </c>
      <c r="C157" s="6" t="str">
        <f>IF(COUNTBLANK(B157)=1,"",VLOOKUP(B157,Položky!$A$15:$B$547,2,0))</f>
        <v>Neinvestiční přijaté transfery ze státního rozpočtu v rámci souhrnného dotačního vztahu</v>
      </c>
      <c r="D157" s="7">
        <v>200411</v>
      </c>
      <c r="E157" s="7">
        <v>200411</v>
      </c>
      <c r="F157" s="7">
        <v>66803</v>
      </c>
      <c r="G157" s="8">
        <v>33.299999999999997</v>
      </c>
    </row>
    <row r="158" spans="1:7" ht="15" customHeight="1" x14ac:dyDescent="0.2">
      <c r="A158" s="5"/>
      <c r="B158" s="43">
        <v>4113</v>
      </c>
      <c r="C158" s="6" t="str">
        <f>IF(COUNTBLANK(B158)=1,"",VLOOKUP(B158,Položky!$A$15:$B$547,2,0))</f>
        <v>Neinvestiční přijaté transfery ze státních fondů</v>
      </c>
      <c r="D158" s="7">
        <v>2710</v>
      </c>
      <c r="E158" s="7">
        <v>10912</v>
      </c>
      <c r="F158" s="7">
        <v>9725</v>
      </c>
      <c r="G158" s="8">
        <v>89.1</v>
      </c>
    </row>
    <row r="159" spans="1:7" ht="15" customHeight="1" x14ac:dyDescent="0.2">
      <c r="A159" s="5"/>
      <c r="B159" s="43">
        <v>4116</v>
      </c>
      <c r="C159" s="6" t="str">
        <f>IF(COUNTBLANK(B159)=1,"",VLOOKUP(B159,Položky!$A$15:$B$547,2,0))</f>
        <v>Ostatní neinvestiční přijaté transfery ze státního rozpočtu</v>
      </c>
      <c r="D159" s="7">
        <v>24627588</v>
      </c>
      <c r="E159" s="7">
        <v>25114185</v>
      </c>
      <c r="F159" s="7">
        <v>9477780.6001499984</v>
      </c>
      <c r="G159" s="8">
        <f>F159/E159*100</f>
        <v>37.738754413690899</v>
      </c>
    </row>
    <row r="160" spans="1:7" ht="15" customHeight="1" x14ac:dyDescent="0.2">
      <c r="A160" s="5"/>
      <c r="B160" s="43">
        <v>4118</v>
      </c>
      <c r="C160" s="6" t="str">
        <f>IF(COUNTBLANK(B160)=1,"",VLOOKUP(B160,Položky!$A$15:$B$547,2,0))</f>
        <v>Neinvestiční převody z Národního fondu</v>
      </c>
      <c r="D160" s="7">
        <v>16483</v>
      </c>
      <c r="E160" s="7">
        <v>16483</v>
      </c>
      <c r="F160" s="7">
        <v>153</v>
      </c>
      <c r="G160" s="8">
        <v>0.9</v>
      </c>
    </row>
    <row r="161" spans="1:7" ht="15" customHeight="1" x14ac:dyDescent="0.2">
      <c r="A161" s="5"/>
      <c r="B161" s="43">
        <v>4121</v>
      </c>
      <c r="C161" s="6" t="str">
        <f>IF(COUNTBLANK(B161)=1,"",VLOOKUP(B161,Položky!$A$15:$B$547,2,0))</f>
        <v>Neinvestiční přijaté transfery od obcí</v>
      </c>
      <c r="D161" s="7">
        <v>90308</v>
      </c>
      <c r="E161" s="7">
        <v>80823</v>
      </c>
      <c r="F161" s="7">
        <v>41120</v>
      </c>
      <c r="G161" s="8">
        <v>50.9</v>
      </c>
    </row>
    <row r="162" spans="1:7" ht="15" customHeight="1" x14ac:dyDescent="0.2">
      <c r="A162" s="5"/>
      <c r="B162" s="43">
        <v>4122</v>
      </c>
      <c r="C162" s="6" t="str">
        <f>IF(COUNTBLANK(B162)=1,"",VLOOKUP(B162,Položky!$A$15:$B$547,2,0))</f>
        <v>Neinvestiční přijaté transfery od krajů</v>
      </c>
      <c r="D162" s="7">
        <v>42551</v>
      </c>
      <c r="E162" s="7">
        <v>42551</v>
      </c>
      <c r="F162" s="7">
        <v>2352</v>
      </c>
      <c r="G162" s="8">
        <v>5.5</v>
      </c>
    </row>
    <row r="163" spans="1:7" ht="17.25" customHeight="1" x14ac:dyDescent="0.2">
      <c r="A163" s="5"/>
      <c r="B163" s="43">
        <v>4151</v>
      </c>
      <c r="C163" s="6" t="str">
        <f>IF(COUNTBLANK(B163)=1,"",VLOOKUP(B163,Položky!$A$15:$B$547,2,0))</f>
        <v>Neinvestiční přijaté transfery od jiných států</v>
      </c>
      <c r="D163" s="7">
        <v>0</v>
      </c>
      <c r="E163" s="7">
        <v>81</v>
      </c>
      <c r="F163" s="7">
        <v>81</v>
      </c>
      <c r="G163" s="8">
        <v>100</v>
      </c>
    </row>
    <row r="164" spans="1:7" ht="26.25" customHeight="1" x14ac:dyDescent="0.2">
      <c r="A164" s="5"/>
      <c r="B164" s="80">
        <v>4152</v>
      </c>
      <c r="C164" s="79" t="str">
        <f>IF(COUNTBLANK(B164)=1,"",VLOOKUP(B164,Položky!$A$15:$B$547,2,0))</f>
        <v>Neinvestiční přijaté transfery od mezinárodních organizací a některých zahraničních orgánů a právnických osob</v>
      </c>
      <c r="D164" s="7">
        <v>680</v>
      </c>
      <c r="E164" s="7">
        <v>0</v>
      </c>
      <c r="F164" s="7">
        <v>0</v>
      </c>
      <c r="G164" s="8">
        <v>0</v>
      </c>
    </row>
    <row r="165" spans="1:7" ht="15" customHeight="1" x14ac:dyDescent="0.2">
      <c r="A165" s="9"/>
      <c r="B165" s="10"/>
      <c r="C165" s="11" t="s">
        <v>68</v>
      </c>
      <c r="D165" s="12">
        <v>24982931</v>
      </c>
      <c r="E165" s="12">
        <v>25667646</v>
      </c>
      <c r="F165" s="12">
        <f>F156+F157+F158+F159+F160+F161+F162+F163+F164</f>
        <v>9687386.6001499984</v>
      </c>
      <c r="G165" s="13">
        <f>F165/E165*100</f>
        <v>37.741624612362187</v>
      </c>
    </row>
    <row r="166" spans="1:7" ht="15" customHeight="1" x14ac:dyDescent="0.2">
      <c r="A166" s="14"/>
      <c r="B166" s="14"/>
      <c r="C166" s="14"/>
      <c r="D166" s="14"/>
      <c r="E166" s="14"/>
      <c r="F166" s="14"/>
      <c r="G166" s="14"/>
    </row>
    <row r="167" spans="1:7" ht="15" customHeight="1" x14ac:dyDescent="0.2">
      <c r="A167" s="5"/>
      <c r="B167" s="43">
        <v>4134</v>
      </c>
      <c r="C167" s="6" t="s">
        <v>806</v>
      </c>
      <c r="D167" s="7">
        <v>0</v>
      </c>
      <c r="E167" s="7">
        <v>0</v>
      </c>
      <c r="F167" s="7">
        <v>14149105.8452</v>
      </c>
      <c r="G167" s="8">
        <v>0</v>
      </c>
    </row>
    <row r="168" spans="1:7" ht="15" customHeight="1" x14ac:dyDescent="0.2">
      <c r="A168" s="5"/>
      <c r="B168" s="43">
        <v>4139</v>
      </c>
      <c r="C168" s="6" t="s">
        <v>811</v>
      </c>
      <c r="D168" s="7">
        <v>0</v>
      </c>
      <c r="E168" s="7">
        <v>0</v>
      </c>
      <c r="F168" s="7">
        <v>500</v>
      </c>
      <c r="G168" s="8">
        <v>0</v>
      </c>
    </row>
    <row r="169" spans="1:7" ht="15" customHeight="1" x14ac:dyDescent="0.2">
      <c r="A169" s="14"/>
      <c r="B169" s="14"/>
      <c r="C169" s="14"/>
      <c r="D169" s="14"/>
      <c r="E169" s="14"/>
      <c r="F169" s="14"/>
      <c r="G169" s="14"/>
    </row>
    <row r="170" spans="1:7" ht="15" customHeight="1" x14ac:dyDescent="0.2">
      <c r="A170" s="5"/>
      <c r="B170" s="43">
        <v>4213</v>
      </c>
      <c r="C170" s="6" t="str">
        <f>IF(COUNTBLANK(B170)=1,"",VLOOKUP(B170,Položky!$A$15:$B$547,2,0))</f>
        <v>Investiční přijaté transfery ze státních fondů</v>
      </c>
      <c r="D170" s="7">
        <v>92865</v>
      </c>
      <c r="E170" s="7">
        <v>8005</v>
      </c>
      <c r="F170" s="7">
        <v>0</v>
      </c>
      <c r="G170" s="8">
        <v>0</v>
      </c>
    </row>
    <row r="171" spans="1:7" ht="15" customHeight="1" x14ac:dyDescent="0.2">
      <c r="A171" s="5"/>
      <c r="B171" s="43">
        <v>4216</v>
      </c>
      <c r="C171" s="6" t="str">
        <f>IF(COUNTBLANK(B171)=1,"",VLOOKUP(B171,Položky!$A$15:$B$547,2,0))</f>
        <v>Ostatní investiční přijaté transfery ze státního rozpočtu</v>
      </c>
      <c r="D171" s="7">
        <v>279596</v>
      </c>
      <c r="E171" s="7">
        <v>892205</v>
      </c>
      <c r="F171" s="7">
        <v>569520</v>
      </c>
      <c r="G171" s="8">
        <v>63.8</v>
      </c>
    </row>
    <row r="172" spans="1:7" ht="15" customHeight="1" x14ac:dyDescent="0.2">
      <c r="A172" s="5"/>
      <c r="B172" s="43">
        <v>4218</v>
      </c>
      <c r="C172" s="6" t="str">
        <f>IF(COUNTBLANK(B172)=1,"",VLOOKUP(B172,Položky!$A$15:$B$547,2,0))</f>
        <v>Investiční převody z Národního fondu</v>
      </c>
      <c r="D172" s="7">
        <v>0</v>
      </c>
      <c r="E172" s="7">
        <v>8960</v>
      </c>
      <c r="F172" s="7">
        <v>0</v>
      </c>
      <c r="G172" s="8">
        <v>0</v>
      </c>
    </row>
    <row r="173" spans="1:7" ht="15" customHeight="1" x14ac:dyDescent="0.2">
      <c r="A173" s="5"/>
      <c r="B173" s="43">
        <v>4221</v>
      </c>
      <c r="C173" s="6" t="str">
        <f>IF(COUNTBLANK(B173)=1,"",VLOOKUP(B173,Položky!$A$15:$B$547,2,0))</f>
        <v>Investiční přijaté transfery od obcí</v>
      </c>
      <c r="D173" s="7">
        <v>57126</v>
      </c>
      <c r="E173" s="7">
        <v>58462</v>
      </c>
      <c r="F173" s="7">
        <v>2970</v>
      </c>
      <c r="G173" s="8">
        <v>5.0999999999999996</v>
      </c>
    </row>
    <row r="174" spans="1:7" ht="15" customHeight="1" x14ac:dyDescent="0.2">
      <c r="A174" s="5"/>
      <c r="B174" s="43">
        <v>4231</v>
      </c>
      <c r="C174" s="6" t="str">
        <f>IF(COUNTBLANK(B174)=1,"",VLOOKUP(B174,Položky!$A$15:$B$547,2,0))</f>
        <v>Investiční přijaté transfery od jiných států</v>
      </c>
      <c r="D174" s="7">
        <v>45612</v>
      </c>
      <c r="E174" s="7">
        <v>12183</v>
      </c>
      <c r="F174" s="7">
        <v>12045</v>
      </c>
      <c r="G174" s="8">
        <v>98.9</v>
      </c>
    </row>
    <row r="175" spans="1:7" ht="15" customHeight="1" x14ac:dyDescent="0.2">
      <c r="A175" s="9"/>
      <c r="B175" s="10"/>
      <c r="C175" s="11" t="s">
        <v>73</v>
      </c>
      <c r="D175" s="12">
        <v>475199</v>
      </c>
      <c r="E175" s="12">
        <v>979815</v>
      </c>
      <c r="F175" s="12">
        <v>584535</v>
      </c>
      <c r="G175" s="13">
        <v>59.7</v>
      </c>
    </row>
    <row r="176" spans="1:7" ht="13.5" thickBot="1" x14ac:dyDescent="0.25"/>
    <row r="177" spans="1:7" x14ac:dyDescent="0.2">
      <c r="A177" s="15"/>
      <c r="B177" s="15"/>
      <c r="C177" s="16" t="s">
        <v>74</v>
      </c>
      <c r="D177" s="17">
        <v>10783765</v>
      </c>
      <c r="E177" s="34">
        <v>11217514</v>
      </c>
      <c r="F177" s="37">
        <v>3956120.6026900015</v>
      </c>
      <c r="G177" s="18">
        <f>F177/E177*100</f>
        <v>35.267356053132644</v>
      </c>
    </row>
    <row r="178" spans="1:7" x14ac:dyDescent="0.2">
      <c r="A178" s="19"/>
      <c r="B178" s="19"/>
      <c r="C178" s="20" t="s">
        <v>75</v>
      </c>
      <c r="D178" s="21">
        <v>25458130</v>
      </c>
      <c r="E178" s="37">
        <v>26647459.950000007</v>
      </c>
      <c r="F178" s="37">
        <v>10271923.141069999</v>
      </c>
      <c r="G178" s="22">
        <f>F178/E178*100</f>
        <v>38.547475670640786</v>
      </c>
    </row>
    <row r="179" spans="1:7" x14ac:dyDescent="0.2">
      <c r="A179" s="19"/>
      <c r="B179" s="19"/>
      <c r="C179" s="20" t="s">
        <v>76</v>
      </c>
      <c r="D179" s="21">
        <v>0</v>
      </c>
      <c r="E179" s="37">
        <v>0</v>
      </c>
      <c r="F179" s="37">
        <v>14149605.8452</v>
      </c>
      <c r="G179" s="22">
        <v>0</v>
      </c>
    </row>
    <row r="180" spans="1:7" ht="13.5" thickBot="1" x14ac:dyDescent="0.25">
      <c r="A180" s="19"/>
      <c r="B180" s="19"/>
      <c r="C180" s="20" t="s">
        <v>77</v>
      </c>
      <c r="D180" s="21">
        <v>36241895</v>
      </c>
      <c r="E180" s="81">
        <v>37864974</v>
      </c>
      <c r="F180" s="37">
        <f>F177+F178+F179</f>
        <v>28377649.588959999</v>
      </c>
      <c r="G180" s="22">
        <f>F180/E180*100</f>
        <v>74.944326091337075</v>
      </c>
    </row>
    <row r="181" spans="1:7" ht="13.5" thickBot="1" x14ac:dyDescent="0.25">
      <c r="A181" s="23"/>
      <c r="B181" s="23"/>
      <c r="C181" s="24" t="s">
        <v>78</v>
      </c>
      <c r="D181" s="25">
        <v>36241895</v>
      </c>
      <c r="E181" s="25">
        <v>37864974</v>
      </c>
      <c r="F181" s="25">
        <f>F180-F179</f>
        <v>14228043.743759999</v>
      </c>
      <c r="G181" s="26">
        <f>F181/E181*100</f>
        <v>37.575738844452921</v>
      </c>
    </row>
  </sheetData>
  <mergeCells count="2">
    <mergeCell ref="A2:G2"/>
    <mergeCell ref="A3:G3"/>
  </mergeCells>
  <pageMargins left="0.39370078740157483" right="0.39370078740157483" top="0.59055118110236227" bottom="0.59055118110236227" header="0.31496062992125984" footer="0.31496062992125984"/>
  <pageSetup paperSize="9" scale="89" fitToHeight="0" orientation="landscape" r:id="rId1"/>
  <headerFooter>
    <oddFooter>&amp;L
&amp;1#&amp;"Calibri,Obyčejné"&amp;9&amp;K000000 Klasifikace informací: Neveřejné&amp;C&amp;P ze 14</oddFooter>
  </headerFooter>
  <rowBreaks count="4" manualBreakCount="4">
    <brk id="38" max="6" man="1"/>
    <brk id="107" max="6" man="1"/>
    <brk id="141" max="6" man="1"/>
    <brk id="17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G283"/>
  <sheetViews>
    <sheetView showGridLines="0" zoomScaleNormal="100" workbookViewId="0">
      <pane xSplit="2" ySplit="5" topLeftCell="C234" activePane="bottomRight" state="frozen"/>
      <selection activeCell="C19" sqref="C19"/>
      <selection pane="topRight" activeCell="C19" sqref="C19"/>
      <selection pane="bottomLeft" activeCell="C19" sqref="C19"/>
      <selection pane="bottomRight" activeCell="C291" sqref="C291"/>
    </sheetView>
  </sheetViews>
  <sheetFormatPr defaultRowHeight="12.75" x14ac:dyDescent="0.2"/>
  <cols>
    <col min="1" max="1" width="8.28515625" style="3" customWidth="1"/>
    <col min="2" max="2" width="10" style="3" customWidth="1"/>
    <col min="3" max="3" width="80.7109375" style="3" customWidth="1"/>
    <col min="4" max="6" width="15.7109375" style="3" customWidth="1"/>
    <col min="7" max="7" width="9.85546875" style="3" customWidth="1"/>
    <col min="8" max="16384" width="9.140625" style="3"/>
  </cols>
  <sheetData>
    <row r="1" spans="1:7" s="90" customFormat="1" ht="15" customHeight="1" x14ac:dyDescent="0.2">
      <c r="A1" s="89" t="s">
        <v>9</v>
      </c>
      <c r="B1" s="89"/>
      <c r="C1" s="89"/>
      <c r="D1" s="89"/>
      <c r="E1" s="89"/>
      <c r="F1" s="89"/>
      <c r="G1" s="89"/>
    </row>
    <row r="2" spans="1:7" s="90" customFormat="1" ht="15" customHeight="1" x14ac:dyDescent="0.2">
      <c r="A2" s="89" t="s">
        <v>0</v>
      </c>
      <c r="B2" s="89"/>
      <c r="C2" s="89"/>
      <c r="D2" s="89"/>
      <c r="E2" s="89"/>
      <c r="F2" s="89"/>
      <c r="G2" s="89"/>
    </row>
    <row r="3" spans="1:7" ht="15" customHeight="1" x14ac:dyDescent="0.2">
      <c r="A3" s="1" t="s">
        <v>79</v>
      </c>
      <c r="B3" s="40"/>
      <c r="C3" s="40"/>
      <c r="D3" s="40"/>
      <c r="E3" s="40"/>
      <c r="F3" s="40"/>
      <c r="G3" s="40"/>
    </row>
    <row r="4" spans="1:7" ht="15" customHeight="1" thickBot="1" x14ac:dyDescent="0.25">
      <c r="A4" s="1"/>
      <c r="G4" s="2" t="s">
        <v>11</v>
      </c>
    </row>
    <row r="5" spans="1:7" s="42" customFormat="1" ht="26.25" thickBot="1" x14ac:dyDescent="0.3">
      <c r="A5" s="41" t="s">
        <v>2</v>
      </c>
      <c r="B5" s="41" t="s">
        <v>3</v>
      </c>
      <c r="C5" s="41" t="s">
        <v>4</v>
      </c>
      <c r="D5" s="41" t="s">
        <v>5</v>
      </c>
      <c r="E5" s="41" t="s">
        <v>6</v>
      </c>
      <c r="F5" s="41" t="s">
        <v>7</v>
      </c>
      <c r="G5" s="41" t="s">
        <v>8</v>
      </c>
    </row>
    <row r="6" spans="1:7" ht="15" customHeight="1" x14ac:dyDescent="0.2">
      <c r="A6" s="5">
        <v>1019</v>
      </c>
      <c r="B6" s="28"/>
      <c r="C6" s="29" t="str">
        <f>IF(COUNTBLANK(A6)=1,"",VLOOKUP(A6,Paragrafy!$A$14:$B$539,2,0))</f>
        <v>Ostatní zemědělská a potravinářská činnost a rozvoj</v>
      </c>
      <c r="D6" s="7">
        <v>1500</v>
      </c>
      <c r="E6" s="7">
        <v>1937</v>
      </c>
      <c r="F6" s="7">
        <v>0</v>
      </c>
      <c r="G6" s="8">
        <v>0</v>
      </c>
    </row>
    <row r="7" spans="1:7" ht="15" customHeight="1" x14ac:dyDescent="0.2">
      <c r="A7" s="5">
        <v>1039</v>
      </c>
      <c r="B7" s="28"/>
      <c r="C7" s="29" t="str">
        <f>IF(COUNTBLANK(A7)=1,"",VLOOKUP(A7,Paragrafy!$A$14:$B$539,2,0))</f>
        <v>Ostatní záležitosti lesního hospodářství</v>
      </c>
      <c r="D7" s="7">
        <v>0</v>
      </c>
      <c r="E7" s="7">
        <v>100</v>
      </c>
      <c r="F7" s="7">
        <v>0</v>
      </c>
      <c r="G7" s="8">
        <v>0</v>
      </c>
    </row>
    <row r="8" spans="1:7" ht="15" customHeight="1" x14ac:dyDescent="0.2">
      <c r="A8" s="5">
        <v>1070</v>
      </c>
      <c r="B8" s="28"/>
      <c r="C8" s="29" t="str">
        <f>IF(COUNTBLANK(A8)=1,"",VLOOKUP(A8,Paragrafy!$A$14:$B$539,2,0))</f>
        <v>Rybářství a myslivost</v>
      </c>
      <c r="D8" s="7">
        <v>0</v>
      </c>
      <c r="E8" s="7">
        <v>294</v>
      </c>
      <c r="F8" s="7">
        <v>0</v>
      </c>
      <c r="G8" s="8">
        <v>0</v>
      </c>
    </row>
    <row r="9" spans="1:7" ht="15" customHeight="1" x14ac:dyDescent="0.2">
      <c r="A9" s="76" t="s">
        <v>85</v>
      </c>
      <c r="B9" s="77"/>
      <c r="C9" s="78"/>
      <c r="D9" s="12">
        <v>1500</v>
      </c>
      <c r="E9" s="12">
        <v>2331</v>
      </c>
      <c r="F9" s="12">
        <f>F6+F7+F8</f>
        <v>0</v>
      </c>
      <c r="G9" s="13">
        <v>0</v>
      </c>
    </row>
    <row r="10" spans="1:7" x14ac:dyDescent="0.2">
      <c r="A10" s="14"/>
      <c r="B10" s="14"/>
      <c r="C10" s="14"/>
      <c r="D10" s="14"/>
      <c r="E10" s="14"/>
      <c r="F10" s="14"/>
      <c r="G10" s="14"/>
    </row>
    <row r="11" spans="1:7" ht="15" customHeight="1" x14ac:dyDescent="0.2">
      <c r="A11" s="5">
        <v>2115</v>
      </c>
      <c r="B11" s="28"/>
      <c r="C11" s="29" t="str">
        <f>IF(COUNTBLANK(A11)=1,"",VLOOKUP(A11,Paragrafy!$A$14:$B$539,2,0))</f>
        <v>Úspora energie a obnovitelné zdroje</v>
      </c>
      <c r="D11" s="7">
        <v>99469</v>
      </c>
      <c r="E11" s="7">
        <v>90791</v>
      </c>
      <c r="F11" s="7">
        <v>17768</v>
      </c>
      <c r="G11" s="8">
        <v>19.600000000000001</v>
      </c>
    </row>
    <row r="12" spans="1:7" ht="15" customHeight="1" x14ac:dyDescent="0.2">
      <c r="A12" s="5">
        <v>2118</v>
      </c>
      <c r="B12" s="28"/>
      <c r="C12" s="29" t="str">
        <f>IF(COUNTBLANK(A12)=1,"",VLOOKUP(A12,Paragrafy!$A$14:$B$539,2,0))</f>
        <v>Energie jiná než elektrická</v>
      </c>
      <c r="D12" s="7">
        <v>3495</v>
      </c>
      <c r="E12" s="7">
        <v>5481</v>
      </c>
      <c r="F12" s="7">
        <v>1226</v>
      </c>
      <c r="G12" s="8">
        <v>22.4</v>
      </c>
    </row>
    <row r="13" spans="1:7" ht="15" customHeight="1" x14ac:dyDescent="0.2">
      <c r="A13" s="5">
        <v>2125</v>
      </c>
      <c r="B13" s="28"/>
      <c r="C13" s="29" t="str">
        <f>IF(COUNTBLANK(A13)=1,"",VLOOKUP(A13,Paragrafy!$A$14:$B$539,2,0))</f>
        <v>Podpora podnikání a inovací</v>
      </c>
      <c r="D13" s="7">
        <v>0</v>
      </c>
      <c r="E13" s="7">
        <v>88991</v>
      </c>
      <c r="F13" s="7">
        <v>139</v>
      </c>
      <c r="G13" s="8">
        <v>0.2</v>
      </c>
    </row>
    <row r="14" spans="1:7" ht="15" customHeight="1" x14ac:dyDescent="0.2">
      <c r="A14" s="5">
        <v>2141</v>
      </c>
      <c r="B14" s="28"/>
      <c r="C14" s="29" t="str">
        <f>IF(COUNTBLANK(A14)=1,"",VLOOKUP(A14,Paragrafy!$A$14:$B$539,2,0))</f>
        <v>Vnitřní obchod</v>
      </c>
      <c r="D14" s="7">
        <v>9251</v>
      </c>
      <c r="E14" s="7">
        <v>16586</v>
      </c>
      <c r="F14" s="7">
        <v>5736</v>
      </c>
      <c r="G14" s="8">
        <v>34.6</v>
      </c>
    </row>
    <row r="15" spans="1:7" ht="15" customHeight="1" x14ac:dyDescent="0.2">
      <c r="A15" s="5">
        <v>2143</v>
      </c>
      <c r="B15" s="28"/>
      <c r="C15" s="29" t="str">
        <f>IF(COUNTBLANK(A15)=1,"",VLOOKUP(A15,Paragrafy!$A$14:$B$539,2,0))</f>
        <v>Cestovní ruch</v>
      </c>
      <c r="D15" s="7">
        <v>135969</v>
      </c>
      <c r="E15" s="7">
        <v>144092</v>
      </c>
      <c r="F15" s="7">
        <v>43524</v>
      </c>
      <c r="G15" s="8">
        <v>30.2</v>
      </c>
    </row>
    <row r="16" spans="1:7" ht="15" customHeight="1" x14ac:dyDescent="0.2">
      <c r="A16" s="5">
        <v>2169</v>
      </c>
      <c r="B16" s="28"/>
      <c r="C16" s="29" t="str">
        <f>IF(COUNTBLANK(A16)=1,"",VLOOKUP(A16,Paragrafy!$A$14:$B$539,2,0))</f>
        <v>Ostatní správa v průmyslu, stavebnictví, obchodu a službách</v>
      </c>
      <c r="D16" s="7">
        <v>150</v>
      </c>
      <c r="E16" s="7">
        <v>150</v>
      </c>
      <c r="F16" s="7">
        <v>0</v>
      </c>
      <c r="G16" s="8">
        <v>0</v>
      </c>
    </row>
    <row r="17" spans="1:7" ht="15" customHeight="1" x14ac:dyDescent="0.2">
      <c r="A17" s="5">
        <v>2199</v>
      </c>
      <c r="B17" s="28"/>
      <c r="C17" s="29" t="str">
        <f>IF(COUNTBLANK(A17)=1,"",VLOOKUP(A17,Paragrafy!$A$14:$B$539,2,0))</f>
        <v>Záležitosti průmyslu, stavebnictví, obchodu a služeb jinde nezařazené</v>
      </c>
      <c r="D17" s="7">
        <v>400</v>
      </c>
      <c r="E17" s="7">
        <v>500</v>
      </c>
      <c r="F17" s="7">
        <v>0</v>
      </c>
      <c r="G17" s="8">
        <v>0</v>
      </c>
    </row>
    <row r="18" spans="1:7" ht="15" customHeight="1" x14ac:dyDescent="0.2">
      <c r="A18" s="5">
        <v>2212</v>
      </c>
      <c r="B18" s="28"/>
      <c r="C18" s="29" t="str">
        <f>IF(COUNTBLANK(A18)=1,"",VLOOKUP(A18,Paragrafy!$A$14:$B$539,2,0))</f>
        <v>Silnice</v>
      </c>
      <c r="D18" s="7">
        <v>1056555</v>
      </c>
      <c r="E18" s="7">
        <v>1220091</v>
      </c>
      <c r="F18" s="7">
        <v>264294</v>
      </c>
      <c r="G18" s="8">
        <v>21.7</v>
      </c>
    </row>
    <row r="19" spans="1:7" ht="15" customHeight="1" x14ac:dyDescent="0.2">
      <c r="A19" s="5">
        <v>2219</v>
      </c>
      <c r="B19" s="28"/>
      <c r="C19" s="29" t="str">
        <f>IF(COUNTBLANK(A19)=1,"",VLOOKUP(A19,Paragrafy!$A$14:$B$539,2,0))</f>
        <v>Ostatní záležitosti pozemních komunikací</v>
      </c>
      <c r="D19" s="7">
        <v>2000</v>
      </c>
      <c r="E19" s="7">
        <v>2260</v>
      </c>
      <c r="F19" s="7">
        <v>0</v>
      </c>
      <c r="G19" s="8">
        <v>0</v>
      </c>
    </row>
    <row r="20" spans="1:7" ht="15" customHeight="1" x14ac:dyDescent="0.2">
      <c r="A20" s="5">
        <v>2223</v>
      </c>
      <c r="B20" s="28"/>
      <c r="C20" s="29" t="str">
        <f>IF(COUNTBLANK(A20)=1,"",VLOOKUP(A20,Paragrafy!$A$14:$B$539,2,0))</f>
        <v>Bezpečnost silničního provozu</v>
      </c>
      <c r="D20" s="7">
        <v>800</v>
      </c>
      <c r="E20" s="7">
        <v>800</v>
      </c>
      <c r="F20" s="7">
        <v>300</v>
      </c>
      <c r="G20" s="8">
        <v>37.5</v>
      </c>
    </row>
    <row r="21" spans="1:7" ht="15" customHeight="1" x14ac:dyDescent="0.2">
      <c r="A21" s="5">
        <v>2229</v>
      </c>
      <c r="B21" s="28"/>
      <c r="C21" s="29" t="str">
        <f>IF(COUNTBLANK(A21)=1,"",VLOOKUP(A21,Paragrafy!$A$14:$B$539,2,0))</f>
        <v>Ostatní záležitosti v silniční dopravě</v>
      </c>
      <c r="D21" s="7">
        <v>0</v>
      </c>
      <c r="E21" s="7">
        <v>91</v>
      </c>
      <c r="F21" s="7">
        <v>0</v>
      </c>
      <c r="G21" s="8">
        <v>0</v>
      </c>
    </row>
    <row r="22" spans="1:7" ht="15" customHeight="1" x14ac:dyDescent="0.2">
      <c r="A22" s="5">
        <v>2241</v>
      </c>
      <c r="B22" s="28"/>
      <c r="C22" s="29" t="str">
        <f>IF(COUNTBLANK(A22)=1,"",VLOOKUP(A22,Paragrafy!$A$14:$B$539,2,0))</f>
        <v>Železniční dráhy</v>
      </c>
      <c r="D22" s="7">
        <v>8200</v>
      </c>
      <c r="E22" s="7">
        <v>7604</v>
      </c>
      <c r="F22" s="7">
        <v>2</v>
      </c>
      <c r="G22" s="8">
        <v>0</v>
      </c>
    </row>
    <row r="23" spans="1:7" ht="15" customHeight="1" x14ac:dyDescent="0.2">
      <c r="A23" s="5">
        <v>2251</v>
      </c>
      <c r="B23" s="28"/>
      <c r="C23" s="29" t="str">
        <f>IF(COUNTBLANK(A23)=1,"",VLOOKUP(A23,Paragrafy!$A$14:$B$539,2,0))</f>
        <v>Letiště</v>
      </c>
      <c r="D23" s="7">
        <v>81954</v>
      </c>
      <c r="E23" s="7">
        <v>79866</v>
      </c>
      <c r="F23" s="7">
        <v>23832</v>
      </c>
      <c r="G23" s="8">
        <v>29.8</v>
      </c>
    </row>
    <row r="24" spans="1:7" ht="15" customHeight="1" x14ac:dyDescent="0.2">
      <c r="A24" s="5">
        <v>2292</v>
      </c>
      <c r="B24" s="28"/>
      <c r="C24" s="29" t="str">
        <f>IF(COUNTBLANK(A24)=1,"",VLOOKUP(A24,Paragrafy!$A$14:$B$539,2,0))</f>
        <v>Dopravní obslužnost veřejnými službami - linková</v>
      </c>
      <c r="D24" s="7">
        <v>1331600</v>
      </c>
      <c r="E24" s="7">
        <v>1442136</v>
      </c>
      <c r="F24" s="7">
        <v>394007</v>
      </c>
      <c r="G24" s="8">
        <v>27.3</v>
      </c>
    </row>
    <row r="25" spans="1:7" ht="15" customHeight="1" x14ac:dyDescent="0.2">
      <c r="A25" s="5">
        <v>2293</v>
      </c>
      <c r="B25" s="28"/>
      <c r="C25" s="29" t="str">
        <f>IF(COUNTBLANK(A25)=1,"",VLOOKUP(A25,Paragrafy!$A$14:$B$539,2,0))</f>
        <v>Dopravní obslužnost mimo veřejnou službu</v>
      </c>
      <c r="D25" s="7">
        <v>34000</v>
      </c>
      <c r="E25" s="7">
        <v>34000</v>
      </c>
      <c r="F25" s="7">
        <v>2473</v>
      </c>
      <c r="G25" s="8">
        <v>7.3</v>
      </c>
    </row>
    <row r="26" spans="1:7" ht="15" customHeight="1" x14ac:dyDescent="0.2">
      <c r="A26" s="5">
        <v>2294</v>
      </c>
      <c r="B26" s="28"/>
      <c r="C26" s="29" t="str">
        <f>IF(COUNTBLANK(A26)=1,"",VLOOKUP(A26,Paragrafy!$A$14:$B$539,2,0))</f>
        <v>Dopravní obslužnost veřejnými službami - drážní</v>
      </c>
      <c r="D26" s="7">
        <v>1601400</v>
      </c>
      <c r="E26" s="7">
        <v>1687206</v>
      </c>
      <c r="F26" s="7">
        <v>484176</v>
      </c>
      <c r="G26" s="8">
        <v>28.7</v>
      </c>
    </row>
    <row r="27" spans="1:7" ht="15" customHeight="1" x14ac:dyDescent="0.2">
      <c r="A27" s="5">
        <v>2299</v>
      </c>
      <c r="B27" s="28"/>
      <c r="C27" s="29" t="str">
        <f>IF(COUNTBLANK(A27)=1,"",VLOOKUP(A27,Paragrafy!$A$14:$B$539,2,0))</f>
        <v>Ostatní záležitosti v dopravě</v>
      </c>
      <c r="D27" s="7">
        <v>14839</v>
      </c>
      <c r="E27" s="7">
        <v>17357</v>
      </c>
      <c r="F27" s="7">
        <v>7840</v>
      </c>
      <c r="G27" s="8">
        <v>45.2</v>
      </c>
    </row>
    <row r="28" spans="1:7" ht="15" customHeight="1" x14ac:dyDescent="0.2">
      <c r="A28" s="5">
        <v>2321</v>
      </c>
      <c r="B28" s="28"/>
      <c r="C28" s="29" t="str">
        <f>IF(COUNTBLANK(A28)=1,"",VLOOKUP(A28,Paragrafy!$A$14:$B$539,2,0))</f>
        <v>Odvádění a čistění odpadních vod a nakládání s kaly</v>
      </c>
      <c r="D28" s="7">
        <v>2400</v>
      </c>
      <c r="E28" s="7">
        <v>1939</v>
      </c>
      <c r="F28" s="7">
        <v>278</v>
      </c>
      <c r="G28" s="8">
        <v>14.3</v>
      </c>
    </row>
    <row r="29" spans="1:7" ht="15" customHeight="1" x14ac:dyDescent="0.2">
      <c r="A29" s="5">
        <v>2369</v>
      </c>
      <c r="B29" s="28"/>
      <c r="C29" s="29" t="str">
        <f>IF(COUNTBLANK(A29)=1,"",VLOOKUP(A29,Paragrafy!$A$14:$B$539,2,0))</f>
        <v>Ostatní správa ve vodním hospodářství</v>
      </c>
      <c r="D29" s="7">
        <v>61</v>
      </c>
      <c r="E29" s="7">
        <v>61</v>
      </c>
      <c r="F29" s="7">
        <v>0</v>
      </c>
      <c r="G29" s="8">
        <v>0</v>
      </c>
    </row>
    <row r="30" spans="1:7" ht="15" customHeight="1" x14ac:dyDescent="0.2">
      <c r="A30" s="5">
        <v>2399</v>
      </c>
      <c r="B30" s="28"/>
      <c r="C30" s="29" t="str">
        <f>IF(COUNTBLANK(A30)=1,"",VLOOKUP(A30,Paragrafy!$A$14:$B$539,2,0))</f>
        <v>Ostatní záležitosti vodního hospodářství</v>
      </c>
      <c r="D30" s="7">
        <v>0</v>
      </c>
      <c r="E30" s="7">
        <v>10000</v>
      </c>
      <c r="F30" s="7">
        <v>0</v>
      </c>
      <c r="G30" s="8">
        <v>0</v>
      </c>
    </row>
    <row r="31" spans="1:7" ht="15" customHeight="1" x14ac:dyDescent="0.2">
      <c r="A31" s="76" t="s">
        <v>96</v>
      </c>
      <c r="B31" s="77"/>
      <c r="C31" s="78"/>
      <c r="D31" s="12">
        <v>4382543</v>
      </c>
      <c r="E31" s="12">
        <v>4850002</v>
      </c>
      <c r="F31" s="12">
        <v>1245595</v>
      </c>
      <c r="G31" s="13">
        <v>25.7</v>
      </c>
    </row>
    <row r="32" spans="1:7" x14ac:dyDescent="0.2">
      <c r="A32" s="14"/>
      <c r="B32" s="14"/>
      <c r="C32" s="14"/>
      <c r="D32" s="14"/>
      <c r="E32" s="14"/>
      <c r="F32" s="14"/>
      <c r="G32" s="14"/>
    </row>
    <row r="33" spans="1:7" ht="15" customHeight="1" x14ac:dyDescent="0.2">
      <c r="A33" s="5">
        <v>3111</v>
      </c>
      <c r="B33" s="28"/>
      <c r="C33" s="29" t="str">
        <f>IF(COUNTBLANK(A33)=1,"",VLOOKUP(A33,Paragrafy!$A$14:$B$539,2,0))</f>
        <v>Mateřské školy</v>
      </c>
      <c r="D33" s="7">
        <v>175</v>
      </c>
      <c r="E33" s="7">
        <v>3167440</v>
      </c>
      <c r="F33" s="7">
        <v>1083295</v>
      </c>
      <c r="G33" s="8">
        <v>34.200000000000003</v>
      </c>
    </row>
    <row r="34" spans="1:7" ht="15" customHeight="1" x14ac:dyDescent="0.2">
      <c r="A34" s="5">
        <v>3112</v>
      </c>
      <c r="B34" s="28"/>
      <c r="C34" s="29" t="str">
        <f>IF(COUNTBLANK(A34)=1,"",VLOOKUP(A34,Paragrafy!$A$14:$B$539,2,0))</f>
        <v>Mateřské školy pro děti se speciálními vzdělávacími potřebami</v>
      </c>
      <c r="D34" s="7">
        <v>12190</v>
      </c>
      <c r="E34" s="7">
        <v>131268</v>
      </c>
      <c r="F34" s="7">
        <v>47090</v>
      </c>
      <c r="G34" s="8">
        <v>35.9</v>
      </c>
    </row>
    <row r="35" spans="1:7" ht="15" customHeight="1" x14ac:dyDescent="0.2">
      <c r="A35" s="5">
        <v>3113</v>
      </c>
      <c r="B35" s="28"/>
      <c r="C35" s="29" t="str">
        <f>IF(COUNTBLANK(A35)=1,"",VLOOKUP(A35,Paragrafy!$A$14:$B$539,2,0))</f>
        <v>Základní školy</v>
      </c>
      <c r="D35" s="7">
        <v>7237</v>
      </c>
      <c r="E35" s="7">
        <v>7662899</v>
      </c>
      <c r="F35" s="7">
        <v>2590157</v>
      </c>
      <c r="G35" s="8">
        <v>33.799999999999997</v>
      </c>
    </row>
    <row r="36" spans="1:7" ht="15" customHeight="1" x14ac:dyDescent="0.2">
      <c r="A36" s="5">
        <v>3114</v>
      </c>
      <c r="B36" s="28"/>
      <c r="C36" s="29" t="str">
        <f>IF(COUNTBLANK(A36)=1,"",VLOOKUP(A36,Paragrafy!$A$14:$B$539,2,0))</f>
        <v>Základní školy pro žáky se speciálními vzdělávacími potřebami</v>
      </c>
      <c r="D36" s="7">
        <v>68596</v>
      </c>
      <c r="E36" s="7">
        <v>771099</v>
      </c>
      <c r="F36" s="7">
        <v>295295</v>
      </c>
      <c r="G36" s="8">
        <v>38.299999999999997</v>
      </c>
    </row>
    <row r="37" spans="1:7" ht="15" customHeight="1" x14ac:dyDescent="0.2">
      <c r="A37" s="5">
        <v>3117</v>
      </c>
      <c r="B37" s="28"/>
      <c r="C37" s="29" t="str">
        <f>IF(COUNTBLANK(A37)=1,"",VLOOKUP(A37,Paragrafy!$A$14:$B$539,2,0))</f>
        <v>První stupeň základních škol</v>
      </c>
      <c r="D37" s="7">
        <v>0</v>
      </c>
      <c r="E37" s="7">
        <v>649828</v>
      </c>
      <c r="F37" s="7">
        <v>227471</v>
      </c>
      <c r="G37" s="8">
        <v>35</v>
      </c>
    </row>
    <row r="38" spans="1:7" ht="15" customHeight="1" x14ac:dyDescent="0.2">
      <c r="A38" s="5">
        <v>3121</v>
      </c>
      <c r="B38" s="28"/>
      <c r="C38" s="29" t="str">
        <f>IF(COUNTBLANK(A38)=1,"",VLOOKUP(A38,Paragrafy!$A$14:$B$539,2,0))</f>
        <v>Gymnázia</v>
      </c>
      <c r="D38" s="7">
        <v>165070</v>
      </c>
      <c r="E38" s="7">
        <v>1276304</v>
      </c>
      <c r="F38" s="7">
        <v>468358</v>
      </c>
      <c r="G38" s="8">
        <v>36.700000000000003</v>
      </c>
    </row>
    <row r="39" spans="1:7" ht="15" customHeight="1" x14ac:dyDescent="0.2">
      <c r="A39" s="5">
        <v>3122</v>
      </c>
      <c r="B39" s="28"/>
      <c r="C39" s="29" t="str">
        <f>IF(COUNTBLANK(A39)=1,"",VLOOKUP(A39,Paragrafy!$A$14:$B$539,2,0))</f>
        <v>Střední odborné školy</v>
      </c>
      <c r="D39" s="7">
        <v>168019</v>
      </c>
      <c r="E39" s="7">
        <v>1215656</v>
      </c>
      <c r="F39" s="7">
        <v>532027</v>
      </c>
      <c r="G39" s="8">
        <v>43.8</v>
      </c>
    </row>
    <row r="40" spans="1:7" ht="15" customHeight="1" x14ac:dyDescent="0.2">
      <c r="A40" s="5">
        <v>3123</v>
      </c>
      <c r="B40" s="28"/>
      <c r="C40" s="29" t="str">
        <f>IF(COUNTBLANK(A40)=1,"",VLOOKUP(A40,Paragrafy!$A$14:$B$539,2,0))</f>
        <v>Střední školy poskytující střední vzdělání s výučním listem</v>
      </c>
      <c r="D40" s="7">
        <v>0</v>
      </c>
      <c r="E40" s="7">
        <v>31128</v>
      </c>
      <c r="F40" s="7">
        <v>31128</v>
      </c>
      <c r="G40" s="8">
        <v>100</v>
      </c>
    </row>
    <row r="41" spans="1:7" ht="15" customHeight="1" x14ac:dyDescent="0.2">
      <c r="A41" s="5">
        <v>3124</v>
      </c>
      <c r="B41" s="28"/>
      <c r="C41" s="29" t="str">
        <f>IF(COUNTBLANK(A41)=1,"",VLOOKUP(A41,Paragrafy!$A$14:$B$539,2,0))</f>
        <v>Střední školy a konzervatoře pro žáky se speciálními vzdělávacími potřebami</v>
      </c>
      <c r="D41" s="7">
        <v>22772</v>
      </c>
      <c r="E41" s="7">
        <v>178450</v>
      </c>
      <c r="F41" s="7">
        <v>63440</v>
      </c>
      <c r="G41" s="8">
        <v>35.6</v>
      </c>
    </row>
    <row r="42" spans="1:7" ht="15" customHeight="1" x14ac:dyDescent="0.2">
      <c r="A42" s="5">
        <v>3125</v>
      </c>
      <c r="B42" s="28"/>
      <c r="C42" s="29" t="str">
        <f>IF(COUNTBLANK(A42)=1,"",VLOOKUP(A42,Paragrafy!$A$14:$B$539,2,0))</f>
        <v>Střediska praktického vyučování a školní hospodářství</v>
      </c>
      <c r="D42" s="7">
        <v>42144</v>
      </c>
      <c r="E42" s="7">
        <v>45408</v>
      </c>
      <c r="F42" s="7">
        <v>12855</v>
      </c>
      <c r="G42" s="8">
        <v>28.3</v>
      </c>
    </row>
    <row r="43" spans="1:7" ht="15" customHeight="1" x14ac:dyDescent="0.2">
      <c r="A43" s="5">
        <v>3126</v>
      </c>
      <c r="B43" s="28"/>
      <c r="C43" s="29" t="str">
        <f>IF(COUNTBLANK(A43)=1,"",VLOOKUP(A43,Paragrafy!$A$14:$B$539,2,0))</f>
        <v>Konzervatoře</v>
      </c>
      <c r="D43" s="7">
        <v>9802</v>
      </c>
      <c r="E43" s="7">
        <v>122412</v>
      </c>
      <c r="F43" s="7">
        <v>40714</v>
      </c>
      <c r="G43" s="8">
        <v>33.299999999999997</v>
      </c>
    </row>
    <row r="44" spans="1:7" ht="15" customHeight="1" x14ac:dyDescent="0.2">
      <c r="A44" s="5">
        <v>3127</v>
      </c>
      <c r="B44" s="28"/>
      <c r="C44" s="29" t="str">
        <f>IF(COUNTBLANK(A44)=1,"",VLOOKUP(A44,Paragrafy!$A$14:$B$539,2,0))</f>
        <v>Střední školy</v>
      </c>
      <c r="D44" s="7">
        <v>422197</v>
      </c>
      <c r="E44" s="7">
        <v>2624866</v>
      </c>
      <c r="F44" s="7">
        <v>1014154</v>
      </c>
      <c r="G44" s="8">
        <v>38.6</v>
      </c>
    </row>
    <row r="45" spans="1:7" ht="15" customHeight="1" x14ac:dyDescent="0.2">
      <c r="A45" s="5">
        <v>3133</v>
      </c>
      <c r="B45" s="28"/>
      <c r="C45" s="29" t="str">
        <f>IF(COUNTBLANK(A45)=1,"",VLOOKUP(A45,Paragrafy!$A$14:$B$539,2,0))</f>
        <v>Dětské domovy</v>
      </c>
      <c r="D45" s="7">
        <v>93836</v>
      </c>
      <c r="E45" s="7">
        <v>376529</v>
      </c>
      <c r="F45" s="7">
        <v>129885</v>
      </c>
      <c r="G45" s="8">
        <v>34.5</v>
      </c>
    </row>
    <row r="46" spans="1:7" ht="15" customHeight="1" x14ac:dyDescent="0.2">
      <c r="A46" s="5">
        <v>3141</v>
      </c>
      <c r="B46" s="28"/>
      <c r="C46" s="29" t="str">
        <f>IF(COUNTBLANK(A46)=1,"",VLOOKUP(A46,Paragrafy!$A$14:$B$539,2,0))</f>
        <v>Školní stravování</v>
      </c>
      <c r="D46" s="7">
        <v>42420</v>
      </c>
      <c r="E46" s="7">
        <v>1206034</v>
      </c>
      <c r="F46" s="7">
        <v>410408</v>
      </c>
      <c r="G46" s="8">
        <v>34</v>
      </c>
    </row>
    <row r="47" spans="1:7" ht="15" customHeight="1" x14ac:dyDescent="0.2">
      <c r="A47" s="5">
        <v>3143</v>
      </c>
      <c r="B47" s="28"/>
      <c r="C47" s="29" t="str">
        <f>IF(COUNTBLANK(A47)=1,"",VLOOKUP(A47,Paragrafy!$A$14:$B$539,2,0))</f>
        <v>Školní družiny a kluby</v>
      </c>
      <c r="D47" s="7">
        <v>2079</v>
      </c>
      <c r="E47" s="7">
        <v>856441</v>
      </c>
      <c r="F47" s="7">
        <v>298371</v>
      </c>
      <c r="G47" s="8">
        <v>34.799999999999997</v>
      </c>
    </row>
    <row r="48" spans="1:7" ht="15" customHeight="1" x14ac:dyDescent="0.2">
      <c r="A48" s="5">
        <v>3145</v>
      </c>
      <c r="B48" s="28"/>
      <c r="C48" s="29" t="str">
        <f>IF(COUNTBLANK(A48)=1,"",VLOOKUP(A48,Paragrafy!$A$14:$B$539,2,0))</f>
        <v>Internáty</v>
      </c>
      <c r="D48" s="7">
        <v>593</v>
      </c>
      <c r="E48" s="7">
        <v>12892</v>
      </c>
      <c r="F48" s="7">
        <v>4300</v>
      </c>
      <c r="G48" s="8">
        <v>33.4</v>
      </c>
    </row>
    <row r="49" spans="1:7" ht="15" customHeight="1" x14ac:dyDescent="0.2">
      <c r="A49" s="5">
        <v>3146</v>
      </c>
      <c r="B49" s="28"/>
      <c r="C49" s="29" t="str">
        <f>IF(COUNTBLANK(A49)=1,"",VLOOKUP(A49,Paragrafy!$A$14:$B$539,2,0))</f>
        <v>Zařízení výchovného poradenství</v>
      </c>
      <c r="D49" s="7">
        <v>11969</v>
      </c>
      <c r="E49" s="7">
        <v>187013</v>
      </c>
      <c r="F49" s="7">
        <v>63428</v>
      </c>
      <c r="G49" s="8">
        <v>33.9</v>
      </c>
    </row>
    <row r="50" spans="1:7" ht="15" customHeight="1" x14ac:dyDescent="0.2">
      <c r="A50" s="5">
        <v>3147</v>
      </c>
      <c r="B50" s="28"/>
      <c r="C50" s="29" t="str">
        <f>IF(COUNTBLANK(A50)=1,"",VLOOKUP(A50,Paragrafy!$A$14:$B$539,2,0))</f>
        <v>Domovy mládeže</v>
      </c>
      <c r="D50" s="7">
        <v>16133</v>
      </c>
      <c r="E50" s="7">
        <v>90492</v>
      </c>
      <c r="F50" s="7">
        <v>31578</v>
      </c>
      <c r="G50" s="8">
        <v>34.9</v>
      </c>
    </row>
    <row r="51" spans="1:7" ht="15" customHeight="1" x14ac:dyDescent="0.2">
      <c r="A51" s="5">
        <v>3149</v>
      </c>
      <c r="B51" s="28"/>
      <c r="C51" s="29" t="str">
        <f>IF(COUNTBLANK(A51)=1,"",VLOOKUP(A51,Paragrafy!$A$14:$B$539,2,0))</f>
        <v>Ostatní zařízení související s výchovou a vzděláváním mládeže</v>
      </c>
      <c r="D51" s="7">
        <v>5997</v>
      </c>
      <c r="E51" s="7">
        <v>6997</v>
      </c>
      <c r="F51" s="7">
        <v>3042</v>
      </c>
      <c r="G51" s="8">
        <v>43.5</v>
      </c>
    </row>
    <row r="52" spans="1:7" ht="15" customHeight="1" x14ac:dyDescent="0.2">
      <c r="A52" s="5">
        <v>3150</v>
      </c>
      <c r="B52" s="28"/>
      <c r="C52" s="29" t="str">
        <f>IF(COUNTBLANK(A52)=1,"",VLOOKUP(A52,Paragrafy!$A$14:$B$539,2,0))</f>
        <v>Vyšší odborné školy</v>
      </c>
      <c r="D52" s="7">
        <v>4302</v>
      </c>
      <c r="E52" s="7">
        <v>132616</v>
      </c>
      <c r="F52" s="7">
        <v>88518</v>
      </c>
      <c r="G52" s="8">
        <v>66.7</v>
      </c>
    </row>
    <row r="53" spans="1:7" ht="15" customHeight="1" x14ac:dyDescent="0.2">
      <c r="A53" s="5">
        <v>3231</v>
      </c>
      <c r="B53" s="28"/>
      <c r="C53" s="29" t="str">
        <f>IF(COUNTBLANK(A53)=1,"",VLOOKUP(A53,Paragrafy!$A$14:$B$539,2,0))</f>
        <v>Základní umělecké školy</v>
      </c>
      <c r="D53" s="7">
        <v>13857</v>
      </c>
      <c r="E53" s="7">
        <v>899481</v>
      </c>
      <c r="F53" s="7">
        <v>315091</v>
      </c>
      <c r="G53" s="8">
        <v>35</v>
      </c>
    </row>
    <row r="54" spans="1:7" ht="15" customHeight="1" x14ac:dyDescent="0.2">
      <c r="A54" s="5">
        <v>3233</v>
      </c>
      <c r="B54" s="28"/>
      <c r="C54" s="29" t="str">
        <f>IF(COUNTBLANK(A54)=1,"",VLOOKUP(A54,Paragrafy!$A$14:$B$539,2,0))</f>
        <v>Střediska volného času</v>
      </c>
      <c r="D54" s="7">
        <v>0</v>
      </c>
      <c r="E54" s="7">
        <v>195241</v>
      </c>
      <c r="F54" s="7">
        <v>64838</v>
      </c>
      <c r="G54" s="8">
        <v>33.200000000000003</v>
      </c>
    </row>
    <row r="55" spans="1:7" ht="15" customHeight="1" x14ac:dyDescent="0.2">
      <c r="A55" s="5">
        <v>3299</v>
      </c>
      <c r="B55" s="28"/>
      <c r="C55" s="29" t="str">
        <f>IF(COUNTBLANK(A55)=1,"",VLOOKUP(A55,Paragrafy!$A$14:$B$539,2,0))</f>
        <v>Ostatní záležitosti vzdělávání</v>
      </c>
      <c r="D55" s="7">
        <v>21156753</v>
      </c>
      <c r="E55" s="7">
        <v>1032789</v>
      </c>
      <c r="F55" s="7">
        <v>69982</v>
      </c>
      <c r="G55" s="8">
        <v>6.8</v>
      </c>
    </row>
    <row r="56" spans="1:7" ht="15" customHeight="1" x14ac:dyDescent="0.2">
      <c r="A56" s="5">
        <v>3311</v>
      </c>
      <c r="B56" s="28"/>
      <c r="C56" s="29" t="str">
        <f>IF(COUNTBLANK(A56)=1,"",VLOOKUP(A56,Paragrafy!$A$14:$B$539,2,0))</f>
        <v>Divadelní činnost</v>
      </c>
      <c r="D56" s="7">
        <v>95914</v>
      </c>
      <c r="E56" s="7">
        <v>98308</v>
      </c>
      <c r="F56" s="7">
        <v>35780</v>
      </c>
      <c r="G56" s="8">
        <v>36.4</v>
      </c>
    </row>
    <row r="57" spans="1:7" ht="15" customHeight="1" x14ac:dyDescent="0.2">
      <c r="A57" s="5">
        <v>3312</v>
      </c>
      <c r="B57" s="28"/>
      <c r="C57" s="29" t="str">
        <f>IF(COUNTBLANK(A57)=1,"",VLOOKUP(A57,Paragrafy!$A$14:$B$539,2,0))</f>
        <v>Hudební činnost</v>
      </c>
      <c r="D57" s="7">
        <v>1325</v>
      </c>
      <c r="E57" s="7">
        <v>31964</v>
      </c>
      <c r="F57" s="7">
        <v>400</v>
      </c>
      <c r="G57" s="8">
        <v>1.3</v>
      </c>
    </row>
    <row r="58" spans="1:7" ht="15" customHeight="1" x14ac:dyDescent="0.2">
      <c r="A58" s="5">
        <v>3313</v>
      </c>
      <c r="B58" s="28"/>
      <c r="C58" s="29" t="str">
        <f>IF(COUNTBLANK(A58)=1,"",VLOOKUP(A58,Paragrafy!$A$14:$B$539,2,0))</f>
        <v>Filmová tvorba, distribuce, kina a shromažďování audiovizuálních archiválií</v>
      </c>
      <c r="D58" s="7">
        <v>0</v>
      </c>
      <c r="E58" s="7">
        <v>8512</v>
      </c>
      <c r="F58" s="7">
        <v>200</v>
      </c>
      <c r="G58" s="8">
        <v>2.2999999999999998</v>
      </c>
    </row>
    <row r="59" spans="1:7" ht="15" customHeight="1" x14ac:dyDescent="0.2">
      <c r="A59" s="5">
        <v>3314</v>
      </c>
      <c r="B59" s="28"/>
      <c r="C59" s="29" t="str">
        <f>IF(COUNTBLANK(A59)=1,"",VLOOKUP(A59,Paragrafy!$A$14:$B$539,2,0))</f>
        <v>Činnosti knihovnické</v>
      </c>
      <c r="D59" s="7">
        <v>80493</v>
      </c>
      <c r="E59" s="7">
        <v>81326</v>
      </c>
      <c r="F59" s="7">
        <v>31644</v>
      </c>
      <c r="G59" s="8">
        <v>38.9</v>
      </c>
    </row>
    <row r="60" spans="1:7" ht="15" customHeight="1" x14ac:dyDescent="0.2">
      <c r="A60" s="5">
        <v>3315</v>
      </c>
      <c r="B60" s="28"/>
      <c r="C60" s="29" t="str">
        <f>IF(COUNTBLANK(A60)=1,"",VLOOKUP(A60,Paragrafy!$A$14:$B$539,2,0))</f>
        <v>Činnosti muzeí a galerií</v>
      </c>
      <c r="D60" s="7">
        <v>247544</v>
      </c>
      <c r="E60" s="7">
        <v>253230</v>
      </c>
      <c r="F60" s="7">
        <v>67957</v>
      </c>
      <c r="G60" s="8">
        <v>26.8</v>
      </c>
    </row>
    <row r="61" spans="1:7" ht="15" customHeight="1" x14ac:dyDescent="0.2">
      <c r="A61" s="5">
        <v>3316</v>
      </c>
      <c r="B61" s="28"/>
      <c r="C61" s="29" t="str">
        <f>IF(COUNTBLANK(A61)=1,"",VLOOKUP(A61,Paragrafy!$A$14:$B$539,2,0))</f>
        <v>Vydavatelská činnost</v>
      </c>
      <c r="D61" s="7">
        <v>0</v>
      </c>
      <c r="E61" s="7">
        <v>395</v>
      </c>
      <c r="F61" s="7">
        <v>0</v>
      </c>
      <c r="G61" s="8">
        <v>0</v>
      </c>
    </row>
    <row r="62" spans="1:7" ht="15" customHeight="1" x14ac:dyDescent="0.2">
      <c r="A62" s="5">
        <v>3317</v>
      </c>
      <c r="B62" s="28"/>
      <c r="C62" s="29" t="str">
        <f>IF(COUNTBLANK(A62)=1,"",VLOOKUP(A62,Paragrafy!$A$14:$B$539,2,0))</f>
        <v>Výstavní činnosti v kultuře</v>
      </c>
      <c r="D62" s="7">
        <v>0</v>
      </c>
      <c r="E62" s="7">
        <v>700</v>
      </c>
      <c r="F62" s="7">
        <v>0</v>
      </c>
      <c r="G62" s="8">
        <v>0</v>
      </c>
    </row>
    <row r="63" spans="1:7" ht="15" customHeight="1" x14ac:dyDescent="0.2">
      <c r="A63" s="5">
        <v>3319</v>
      </c>
      <c r="B63" s="28"/>
      <c r="C63" s="29" t="str">
        <f>IF(COUNTBLANK(A63)=1,"",VLOOKUP(A63,Paragrafy!$A$14:$B$539,2,0))</f>
        <v>Ostatní záležitosti kultury</v>
      </c>
      <c r="D63" s="7">
        <v>88656</v>
      </c>
      <c r="E63" s="7">
        <v>82815</v>
      </c>
      <c r="F63" s="7">
        <v>4709</v>
      </c>
      <c r="G63" s="8">
        <v>5.7</v>
      </c>
    </row>
    <row r="64" spans="1:7" ht="15" customHeight="1" x14ac:dyDescent="0.2">
      <c r="A64" s="5">
        <v>3322</v>
      </c>
      <c r="B64" s="28"/>
      <c r="C64" s="29" t="str">
        <f>IF(COUNTBLANK(A64)=1,"",VLOOKUP(A64,Paragrafy!$A$14:$B$539,2,0))</f>
        <v>Zachování a obnova kulturních památek</v>
      </c>
      <c r="D64" s="7">
        <v>138009</v>
      </c>
      <c r="E64" s="7">
        <v>217838</v>
      </c>
      <c r="F64" s="7">
        <v>7506</v>
      </c>
      <c r="G64" s="8">
        <v>3.4</v>
      </c>
    </row>
    <row r="65" spans="1:7" ht="15" customHeight="1" x14ac:dyDescent="0.2">
      <c r="A65" s="5">
        <v>3326</v>
      </c>
      <c r="B65" s="28"/>
      <c r="C65" s="29" t="str">
        <f>IF(COUNTBLANK(A65)=1,"",VLOOKUP(A65,Paragrafy!$A$14:$B$539,2,0))</f>
        <v>Pořízení, zachování a obnova hodnot místního kulturního, národního a historického povědomí</v>
      </c>
      <c r="D65" s="7">
        <v>7230</v>
      </c>
      <c r="E65" s="7">
        <v>6086</v>
      </c>
      <c r="F65" s="7">
        <v>27</v>
      </c>
      <c r="G65" s="8">
        <v>0.4</v>
      </c>
    </row>
    <row r="66" spans="1:7" ht="15" customHeight="1" x14ac:dyDescent="0.2">
      <c r="A66" s="5">
        <v>3329</v>
      </c>
      <c r="B66" s="28"/>
      <c r="C66" s="29" t="str">
        <f>IF(COUNTBLANK(A66)=1,"",VLOOKUP(A66,Paragrafy!$A$14:$B$539,2,0))</f>
        <v>Ostatní záležitosti ochrany památek a péče o kulturní dědictví</v>
      </c>
      <c r="D66" s="7">
        <v>125</v>
      </c>
      <c r="E66" s="7">
        <v>125</v>
      </c>
      <c r="F66" s="7">
        <v>0</v>
      </c>
      <c r="G66" s="8">
        <v>0</v>
      </c>
    </row>
    <row r="67" spans="1:7" ht="15" customHeight="1" x14ac:dyDescent="0.2">
      <c r="A67" s="5">
        <v>3341</v>
      </c>
      <c r="B67" s="28"/>
      <c r="C67" s="29" t="str">
        <f>IF(COUNTBLANK(A67)=1,"",VLOOKUP(A67,Paragrafy!$A$14:$B$539,2,0))</f>
        <v>Rozhlas a televize</v>
      </c>
      <c r="D67" s="7">
        <v>18027</v>
      </c>
      <c r="E67" s="7">
        <v>28833</v>
      </c>
      <c r="F67" s="7">
        <v>4323</v>
      </c>
      <c r="G67" s="8">
        <v>15</v>
      </c>
    </row>
    <row r="68" spans="1:7" ht="15" customHeight="1" x14ac:dyDescent="0.2">
      <c r="A68" s="5">
        <v>3349</v>
      </c>
      <c r="B68" s="28"/>
      <c r="C68" s="29" t="str">
        <f>IF(COUNTBLANK(A68)=1,"",VLOOKUP(A68,Paragrafy!$A$14:$B$539,2,0))</f>
        <v>Ostatní záležitosti sdělovacích prostředků</v>
      </c>
      <c r="D68" s="7">
        <v>15541</v>
      </c>
      <c r="E68" s="7">
        <v>22920</v>
      </c>
      <c r="F68" s="7">
        <v>1363</v>
      </c>
      <c r="G68" s="8">
        <v>5.9</v>
      </c>
    </row>
    <row r="69" spans="1:7" ht="15" customHeight="1" x14ac:dyDescent="0.2">
      <c r="A69" s="5">
        <v>3399</v>
      </c>
      <c r="B69" s="28"/>
      <c r="C69" s="29" t="str">
        <f>IF(COUNTBLANK(A69)=1,"",VLOOKUP(A69,Paragrafy!$A$14:$B$539,2,0))</f>
        <v>Ostatní záležitosti kultury, církví a sdělovacích prostředků</v>
      </c>
      <c r="D69" s="7">
        <v>4000</v>
      </c>
      <c r="E69" s="7">
        <v>4500</v>
      </c>
      <c r="F69" s="7">
        <v>0</v>
      </c>
      <c r="G69" s="8">
        <v>0</v>
      </c>
    </row>
    <row r="70" spans="1:7" ht="15" customHeight="1" x14ac:dyDescent="0.2">
      <c r="A70" s="5">
        <v>3419</v>
      </c>
      <c r="B70" s="28"/>
      <c r="C70" s="29" t="str">
        <f>IF(COUNTBLANK(A70)=1,"",VLOOKUP(A70,Paragrafy!$A$14:$B$539,2,0))</f>
        <v>Ostatní sportovní činnost</v>
      </c>
      <c r="D70" s="7">
        <v>182488</v>
      </c>
      <c r="E70" s="7">
        <v>215289</v>
      </c>
      <c r="F70" s="7">
        <v>127281</v>
      </c>
      <c r="G70" s="8">
        <v>59.1</v>
      </c>
    </row>
    <row r="71" spans="1:7" ht="15" customHeight="1" x14ac:dyDescent="0.2">
      <c r="A71" s="5">
        <v>3421</v>
      </c>
      <c r="B71" s="28"/>
      <c r="C71" s="29" t="str">
        <f>IF(COUNTBLANK(A71)=1,"",VLOOKUP(A71,Paragrafy!$A$14:$B$539,2,0))</f>
        <v>Využití volného času dětí a mládeže</v>
      </c>
      <c r="D71" s="7">
        <v>3700</v>
      </c>
      <c r="E71" s="7">
        <v>3755</v>
      </c>
      <c r="F71" s="7">
        <v>270</v>
      </c>
      <c r="G71" s="8">
        <v>7.2</v>
      </c>
    </row>
    <row r="72" spans="1:7" ht="15" customHeight="1" x14ac:dyDescent="0.2">
      <c r="A72" s="5">
        <v>3429</v>
      </c>
      <c r="B72" s="28"/>
      <c r="C72" s="29" t="str">
        <f>IF(COUNTBLANK(A72)=1,"",VLOOKUP(A72,Paragrafy!$A$14:$B$539,2,0))</f>
        <v>Ostatní zájmová činnost a rekreace</v>
      </c>
      <c r="D72" s="7">
        <v>2000</v>
      </c>
      <c r="E72" s="7">
        <v>2000</v>
      </c>
      <c r="F72" s="7">
        <v>0</v>
      </c>
      <c r="G72" s="8">
        <v>0</v>
      </c>
    </row>
    <row r="73" spans="1:7" ht="15" customHeight="1" x14ac:dyDescent="0.2">
      <c r="A73" s="5">
        <v>3522</v>
      </c>
      <c r="B73" s="28"/>
      <c r="C73" s="29" t="str">
        <f>IF(COUNTBLANK(A73)=1,"",VLOOKUP(A73,Paragrafy!$A$14:$B$539,2,0))</f>
        <v>Ostatní nemocnice</v>
      </c>
      <c r="D73" s="7">
        <v>135653</v>
      </c>
      <c r="E73" s="7">
        <v>218296</v>
      </c>
      <c r="F73" s="7">
        <v>18505</v>
      </c>
      <c r="G73" s="8">
        <v>8.5</v>
      </c>
    </row>
    <row r="74" spans="1:7" ht="15" customHeight="1" x14ac:dyDescent="0.2">
      <c r="A74" s="5">
        <v>3526</v>
      </c>
      <c r="B74" s="28"/>
      <c r="C74" s="29" t="str">
        <f>IF(COUNTBLANK(A74)=1,"",VLOOKUP(A74,Paragrafy!$A$14:$B$539,2,0))</f>
        <v>Lázeňské léčebny, ozdravovny, sanatoria</v>
      </c>
      <c r="D74" s="7">
        <v>26768</v>
      </c>
      <c r="E74" s="7">
        <v>26818</v>
      </c>
      <c r="F74" s="7">
        <v>10883</v>
      </c>
      <c r="G74" s="8">
        <v>40.6</v>
      </c>
    </row>
    <row r="75" spans="1:7" ht="15" customHeight="1" x14ac:dyDescent="0.2">
      <c r="A75" s="5">
        <v>3533</v>
      </c>
      <c r="B75" s="28"/>
      <c r="C75" s="29" t="str">
        <f>IF(COUNTBLANK(A75)=1,"",VLOOKUP(A75,Paragrafy!$A$14:$B$539,2,0))</f>
        <v>Zdravotnická záchranná služba</v>
      </c>
      <c r="D75" s="7">
        <v>646037</v>
      </c>
      <c r="E75" s="7">
        <v>675346</v>
      </c>
      <c r="F75" s="7">
        <v>215788</v>
      </c>
      <c r="G75" s="8">
        <v>32</v>
      </c>
    </row>
    <row r="76" spans="1:7" ht="15" customHeight="1" x14ac:dyDescent="0.2">
      <c r="A76" s="5">
        <v>3541</v>
      </c>
      <c r="B76" s="28"/>
      <c r="C76" s="29" t="str">
        <f>IF(COUNTBLANK(A76)=1,"",VLOOKUP(A76,Paragrafy!$A$14:$B$539,2,0))</f>
        <v xml:space="preserve">Prevence před drogami, alkoholem, nikotinem a jinými závislostmi </v>
      </c>
      <c r="D76" s="7">
        <v>3150</v>
      </c>
      <c r="E76" s="7">
        <v>3180</v>
      </c>
      <c r="F76" s="7">
        <v>0</v>
      </c>
      <c r="G76" s="8">
        <v>0</v>
      </c>
    </row>
    <row r="77" spans="1:7" ht="15" customHeight="1" x14ac:dyDescent="0.2">
      <c r="A77" s="5">
        <v>3549</v>
      </c>
      <c r="B77" s="28"/>
      <c r="C77" s="29" t="str">
        <f>IF(COUNTBLANK(A77)=1,"",VLOOKUP(A77,Paragrafy!$A$14:$B$539,2,0))</f>
        <v>Ostatní speciální zdravotnická péče</v>
      </c>
      <c r="D77" s="7">
        <v>8000</v>
      </c>
      <c r="E77" s="7">
        <v>8323</v>
      </c>
      <c r="F77" s="7">
        <v>987</v>
      </c>
      <c r="G77" s="8">
        <v>11.9</v>
      </c>
    </row>
    <row r="78" spans="1:7" ht="15" customHeight="1" x14ac:dyDescent="0.2">
      <c r="A78" s="5">
        <v>3599</v>
      </c>
      <c r="B78" s="28"/>
      <c r="C78" s="29" t="str">
        <f>IF(COUNTBLANK(A78)=1,"",VLOOKUP(A78,Paragrafy!$A$14:$B$539,2,0))</f>
        <v>Ostatní činnost ve zdravotnictví</v>
      </c>
      <c r="D78" s="7">
        <v>48200</v>
      </c>
      <c r="E78" s="7">
        <v>72491</v>
      </c>
      <c r="F78" s="7">
        <v>12069</v>
      </c>
      <c r="G78" s="8">
        <v>16.600000000000001</v>
      </c>
    </row>
    <row r="79" spans="1:7" ht="15" customHeight="1" x14ac:dyDescent="0.2">
      <c r="A79" s="5">
        <v>3635</v>
      </c>
      <c r="B79" s="28"/>
      <c r="C79" s="29" t="str">
        <f>IF(COUNTBLANK(A79)=1,"",VLOOKUP(A79,Paragrafy!$A$14:$B$539,2,0))</f>
        <v>Územní plánování</v>
      </c>
      <c r="D79" s="7">
        <v>10249</v>
      </c>
      <c r="E79" s="7">
        <v>24110</v>
      </c>
      <c r="F79" s="7">
        <v>787</v>
      </c>
      <c r="G79" s="8">
        <v>3.3</v>
      </c>
    </row>
    <row r="80" spans="1:7" ht="15" customHeight="1" x14ac:dyDescent="0.2">
      <c r="A80" s="5">
        <v>3636</v>
      </c>
      <c r="B80" s="28"/>
      <c r="C80" s="29" t="str">
        <f>IF(COUNTBLANK(A80)=1,"",VLOOKUP(A80,Paragrafy!$A$14:$B$539,2,0))</f>
        <v>Územní rozvoj</v>
      </c>
      <c r="D80" s="7">
        <v>89904</v>
      </c>
      <c r="E80" s="7">
        <v>107901</v>
      </c>
      <c r="F80" s="7">
        <v>25201</v>
      </c>
      <c r="G80" s="8">
        <v>23.4</v>
      </c>
    </row>
    <row r="81" spans="1:7" ht="15" customHeight="1" x14ac:dyDescent="0.2">
      <c r="A81" s="5">
        <v>3639</v>
      </c>
      <c r="B81" s="28"/>
      <c r="C81" s="29" t="str">
        <f>IF(COUNTBLANK(A81)=1,"",VLOOKUP(A81,Paragrafy!$A$14:$B$539,2,0))</f>
        <v>Komunální služby a územní rozvoj jinde nezařazené</v>
      </c>
      <c r="D81" s="7">
        <v>199738</v>
      </c>
      <c r="E81" s="7">
        <v>294501</v>
      </c>
      <c r="F81" s="7">
        <v>86142</v>
      </c>
      <c r="G81" s="8">
        <v>29.3</v>
      </c>
    </row>
    <row r="82" spans="1:7" ht="15" customHeight="1" x14ac:dyDescent="0.2">
      <c r="A82" s="5">
        <v>3713</v>
      </c>
      <c r="B82" s="28"/>
      <c r="C82" s="29" t="str">
        <f>IF(COUNTBLANK(A82)=1,"",VLOOKUP(A82,Paragrafy!$A$14:$B$539,2,0))</f>
        <v>Změny technologií vytápění</v>
      </c>
      <c r="D82" s="7">
        <v>6494</v>
      </c>
      <c r="E82" s="7">
        <v>34466</v>
      </c>
      <c r="F82" s="7">
        <v>0</v>
      </c>
      <c r="G82" s="8">
        <v>0</v>
      </c>
    </row>
    <row r="83" spans="1:7" ht="15" customHeight="1" x14ac:dyDescent="0.2">
      <c r="A83" s="5">
        <v>3716</v>
      </c>
      <c r="B83" s="28"/>
      <c r="C83" s="29" t="str">
        <f>IF(COUNTBLANK(A83)=1,"",VLOOKUP(A83,Paragrafy!$A$14:$B$539,2,0))</f>
        <v>Monitoring ochrany ovzduší</v>
      </c>
      <c r="D83" s="7">
        <v>2000</v>
      </c>
      <c r="E83" s="7">
        <v>2000</v>
      </c>
      <c r="F83" s="7">
        <v>0</v>
      </c>
      <c r="G83" s="8">
        <v>0</v>
      </c>
    </row>
    <row r="84" spans="1:7" ht="15" customHeight="1" x14ac:dyDescent="0.2">
      <c r="A84" s="5">
        <v>3719</v>
      </c>
      <c r="B84" s="28"/>
      <c r="C84" s="29" t="str">
        <f>IF(COUNTBLANK(A84)=1,"",VLOOKUP(A84,Paragrafy!$A$14:$B$539,2,0))</f>
        <v>Ostatní činnosti k ochraně ovzduší</v>
      </c>
      <c r="D84" s="7">
        <v>580</v>
      </c>
      <c r="E84" s="7">
        <v>10673</v>
      </c>
      <c r="F84" s="7">
        <v>8177</v>
      </c>
      <c r="G84" s="8">
        <v>76.599999999999994</v>
      </c>
    </row>
    <row r="85" spans="1:7" ht="15" customHeight="1" x14ac:dyDescent="0.2">
      <c r="A85" s="5">
        <v>3727</v>
      </c>
      <c r="B85" s="28"/>
      <c r="C85" s="29" t="str">
        <f>IF(COUNTBLANK(A85)=1,"",VLOOKUP(A85,Paragrafy!$A$14:$B$539,2,0))</f>
        <v>Prevence vzniku odpadů</v>
      </c>
      <c r="D85" s="7">
        <v>1400</v>
      </c>
      <c r="E85" s="7">
        <v>1400</v>
      </c>
      <c r="F85" s="7">
        <v>0</v>
      </c>
      <c r="G85" s="8">
        <v>0</v>
      </c>
    </row>
    <row r="86" spans="1:7" ht="15" customHeight="1" x14ac:dyDescent="0.2">
      <c r="A86" s="5">
        <v>3729</v>
      </c>
      <c r="B86" s="28"/>
      <c r="C86" s="29" t="str">
        <f>IF(COUNTBLANK(A86)=1,"",VLOOKUP(A86,Paragrafy!$A$14:$B$539,2,0))</f>
        <v>Ostatní nakládání s odpady</v>
      </c>
      <c r="D86" s="7">
        <v>3000</v>
      </c>
      <c r="E86" s="7">
        <v>3000</v>
      </c>
      <c r="F86" s="7">
        <v>0</v>
      </c>
      <c r="G86" s="8">
        <v>0</v>
      </c>
    </row>
    <row r="87" spans="1:7" ht="15" customHeight="1" x14ac:dyDescent="0.2">
      <c r="A87" s="5">
        <v>3741</v>
      </c>
      <c r="B87" s="28"/>
      <c r="C87" s="29" t="str">
        <f>IF(COUNTBLANK(A87)=1,"",VLOOKUP(A87,Paragrafy!$A$14:$B$539,2,0))</f>
        <v>Ochrana druhů a stanovišť</v>
      </c>
      <c r="D87" s="7">
        <v>1989</v>
      </c>
      <c r="E87" s="7">
        <v>2573</v>
      </c>
      <c r="F87" s="7">
        <v>90</v>
      </c>
      <c r="G87" s="8">
        <v>3.5</v>
      </c>
    </row>
    <row r="88" spans="1:7" ht="15" customHeight="1" x14ac:dyDescent="0.2">
      <c r="A88" s="5">
        <v>3742</v>
      </c>
      <c r="B88" s="28"/>
      <c r="C88" s="29" t="str">
        <f>IF(COUNTBLANK(A88)=1,"",VLOOKUP(A88,Paragrafy!$A$14:$B$539,2,0))</f>
        <v>Chráněné části přírody</v>
      </c>
      <c r="D88" s="7">
        <v>4500</v>
      </c>
      <c r="E88" s="7">
        <v>5165</v>
      </c>
      <c r="F88" s="7">
        <v>102</v>
      </c>
      <c r="G88" s="8">
        <v>2</v>
      </c>
    </row>
    <row r="89" spans="1:7" ht="15" customHeight="1" x14ac:dyDescent="0.2">
      <c r="A89" s="5">
        <v>3744</v>
      </c>
      <c r="B89" s="28"/>
      <c r="C89" s="29" t="str">
        <f>IF(COUNTBLANK(A89)=1,"",VLOOKUP(A89,Paragrafy!$A$14:$B$539,2,0))</f>
        <v>Protierozní, protilavinová a protipožární ochrana</v>
      </c>
      <c r="D89" s="7">
        <v>250</v>
      </c>
      <c r="E89" s="7">
        <v>436</v>
      </c>
      <c r="F89" s="7">
        <v>0</v>
      </c>
      <c r="G89" s="8">
        <v>0</v>
      </c>
    </row>
    <row r="90" spans="1:7" ht="15" customHeight="1" x14ac:dyDescent="0.2">
      <c r="A90" s="5">
        <v>3749</v>
      </c>
      <c r="B90" s="28"/>
      <c r="C90" s="29" t="str">
        <f>IF(COUNTBLANK(A90)=1,"",VLOOKUP(A90,Paragrafy!$A$14:$B$539,2,0))</f>
        <v>Ostatní činnosti k ochraně přírody a krajiny</v>
      </c>
      <c r="D90" s="7">
        <v>3150</v>
      </c>
      <c r="E90" s="7">
        <v>4650</v>
      </c>
      <c r="F90" s="7">
        <v>0</v>
      </c>
      <c r="G90" s="8">
        <v>0</v>
      </c>
    </row>
    <row r="91" spans="1:7" ht="15" customHeight="1" x14ac:dyDescent="0.2">
      <c r="A91" s="5">
        <v>3769</v>
      </c>
      <c r="B91" s="28"/>
      <c r="C91" s="29" t="str">
        <f>IF(COUNTBLANK(A91)=1,"",VLOOKUP(A91,Paragrafy!$A$14:$B$539,2,0))</f>
        <v>Ostatní správa v ochraně životního prostředí</v>
      </c>
      <c r="D91" s="7">
        <v>2150</v>
      </c>
      <c r="E91" s="7">
        <v>15732</v>
      </c>
      <c r="F91" s="7">
        <v>125</v>
      </c>
      <c r="G91" s="8">
        <v>0.8</v>
      </c>
    </row>
    <row r="92" spans="1:7" ht="15" customHeight="1" x14ac:dyDescent="0.2">
      <c r="A92" s="5">
        <v>3792</v>
      </c>
      <c r="B92" s="28"/>
      <c r="C92" s="29" t="str">
        <f>IF(COUNTBLANK(A92)=1,"",VLOOKUP(A92,Paragrafy!$A$14:$B$539,2,0))</f>
        <v>Ekologická výchova a osvěta</v>
      </c>
      <c r="D92" s="7">
        <v>6550</v>
      </c>
      <c r="E92" s="7">
        <v>6816</v>
      </c>
      <c r="F92" s="7">
        <v>402</v>
      </c>
      <c r="G92" s="8">
        <v>5.9</v>
      </c>
    </row>
    <row r="93" spans="1:7" ht="15" customHeight="1" x14ac:dyDescent="0.2">
      <c r="A93" s="5">
        <v>3799</v>
      </c>
      <c r="B93" s="28"/>
      <c r="C93" s="29" t="str">
        <f>IF(COUNTBLANK(A93)=1,"",VLOOKUP(A93,Paragrafy!$A$14:$B$539,2,0))</f>
        <v>Ostatní ekologické záležitosti</v>
      </c>
      <c r="D93" s="7">
        <v>23187</v>
      </c>
      <c r="E93" s="7">
        <v>62384</v>
      </c>
      <c r="F93" s="7">
        <v>1134</v>
      </c>
      <c r="G93" s="8">
        <v>1.8</v>
      </c>
    </row>
    <row r="94" spans="1:7" ht="15" customHeight="1" x14ac:dyDescent="0.2">
      <c r="A94" s="5">
        <v>3900</v>
      </c>
      <c r="B94" s="28"/>
      <c r="C94" s="29" t="str">
        <f>IF(COUNTBLANK(A94)=1,"",VLOOKUP(A94,Paragrafy!$A$14:$B$539,2,0))</f>
        <v>Ostatní činnosti související se službami pro fyzické osoby</v>
      </c>
      <c r="D94" s="7">
        <v>5500</v>
      </c>
      <c r="E94" s="7">
        <v>6118</v>
      </c>
      <c r="F94" s="7">
        <v>2119</v>
      </c>
      <c r="G94" s="8">
        <v>34.6</v>
      </c>
    </row>
    <row r="95" spans="1:7" ht="15" customHeight="1" x14ac:dyDescent="0.2">
      <c r="A95" s="76" t="s">
        <v>135</v>
      </c>
      <c r="B95" s="77"/>
      <c r="C95" s="78"/>
      <c r="D95" s="12">
        <v>24379642</v>
      </c>
      <c r="E95" s="12">
        <v>25518258</v>
      </c>
      <c r="F95" s="12">
        <f>SUM(F33:F94)</f>
        <v>8549396</v>
      </c>
      <c r="G95" s="13">
        <v>33.5</v>
      </c>
    </row>
    <row r="96" spans="1:7" x14ac:dyDescent="0.2">
      <c r="A96" s="14"/>
      <c r="B96" s="14"/>
      <c r="C96" s="14"/>
      <c r="D96" s="14"/>
      <c r="E96" s="14"/>
      <c r="F96" s="14"/>
      <c r="G96" s="14"/>
    </row>
    <row r="97" spans="1:7" ht="15" customHeight="1" x14ac:dyDescent="0.2">
      <c r="A97" s="5">
        <v>4312</v>
      </c>
      <c r="B97" s="28"/>
      <c r="C97" s="29" t="str">
        <f>IF(COUNTBLANK(A97)=1,"",VLOOKUP(A97,Paragrafy!$A$14:$B$539,2,0))</f>
        <v>Odborné sociální poradenství</v>
      </c>
      <c r="D97" s="7">
        <v>16932</v>
      </c>
      <c r="E97" s="7">
        <v>91899</v>
      </c>
      <c r="F97" s="7">
        <v>48095</v>
      </c>
      <c r="G97" s="8">
        <v>52.3</v>
      </c>
    </row>
    <row r="98" spans="1:7" ht="15" customHeight="1" x14ac:dyDescent="0.2">
      <c r="A98" s="5">
        <v>4319</v>
      </c>
      <c r="B98" s="28"/>
      <c r="C98" s="29" t="str">
        <f>IF(COUNTBLANK(A98)=1,"",VLOOKUP(A98,Paragrafy!$A$14:$B$539,2,0))</f>
        <v>Ostatní výdaje související se sociálním poradenstvím</v>
      </c>
      <c r="D98" s="7">
        <v>11950</v>
      </c>
      <c r="E98" s="7">
        <v>22049</v>
      </c>
      <c r="F98" s="7">
        <v>4226</v>
      </c>
      <c r="G98" s="8">
        <v>19.2</v>
      </c>
    </row>
    <row r="99" spans="1:7" ht="15" customHeight="1" x14ac:dyDescent="0.2">
      <c r="A99" s="5">
        <v>4324</v>
      </c>
      <c r="B99" s="28"/>
      <c r="C99" s="29" t="str">
        <f>IF(COUNTBLANK(A99)=1,"",VLOOKUP(A99,Paragrafy!$A$14:$B$539,2,0))</f>
        <v>Zařízení pro děti vyžadující okamžitou pomoc</v>
      </c>
      <c r="D99" s="7">
        <v>83880</v>
      </c>
      <c r="E99" s="7">
        <v>83880</v>
      </c>
      <c r="F99" s="7">
        <v>24257.84</v>
      </c>
      <c r="G99" s="8">
        <f>F99/E99*100</f>
        <v>28.919694802098235</v>
      </c>
    </row>
    <row r="100" spans="1:7" ht="15" customHeight="1" x14ac:dyDescent="0.2">
      <c r="A100" s="5">
        <v>4329</v>
      </c>
      <c r="B100" s="28"/>
      <c r="C100" s="29" t="str">
        <f>IF(COUNTBLANK(A100)=1,"",VLOOKUP(A100,Paragrafy!$A$14:$B$539,2,0))</f>
        <v>Ostatní sociální péče a pomoc dětem a mládeži</v>
      </c>
      <c r="D100" s="7">
        <v>44750</v>
      </c>
      <c r="E100" s="7">
        <v>49886</v>
      </c>
      <c r="F100" s="7">
        <v>14192.12</v>
      </c>
      <c r="G100" s="8">
        <f>F100/E100*100</f>
        <v>28.449103957022011</v>
      </c>
    </row>
    <row r="101" spans="1:7" ht="15" customHeight="1" x14ac:dyDescent="0.2">
      <c r="A101" s="5">
        <v>4339</v>
      </c>
      <c r="B101" s="28"/>
      <c r="C101" s="29" t="str">
        <f>IF(COUNTBLANK(A101)=1,"",VLOOKUP(A101,Paragrafy!$A$14:$B$539,2,0))</f>
        <v>Ostatní sociální péče a pomoc rodině a manželství</v>
      </c>
      <c r="D101" s="7">
        <v>2345</v>
      </c>
      <c r="E101" s="7">
        <v>8737</v>
      </c>
      <c r="F101" s="7">
        <v>3269</v>
      </c>
      <c r="G101" s="8">
        <v>37.4</v>
      </c>
    </row>
    <row r="102" spans="1:7" ht="15" customHeight="1" x14ac:dyDescent="0.2">
      <c r="A102" s="5">
        <v>4342</v>
      </c>
      <c r="B102" s="28"/>
      <c r="C102" s="29" t="str">
        <f>IF(COUNTBLANK(A102)=1,"",VLOOKUP(A102,Paragrafy!$A$14:$B$539,2,0))</f>
        <v>Sociální péče a pomoc přistěhovalcům a vybraným etnikům</v>
      </c>
      <c r="D102" s="7">
        <v>175</v>
      </c>
      <c r="E102" s="7">
        <v>175</v>
      </c>
      <c r="F102" s="7">
        <v>0</v>
      </c>
      <c r="G102" s="8">
        <v>0</v>
      </c>
    </row>
    <row r="103" spans="1:7" ht="15" customHeight="1" x14ac:dyDescent="0.2">
      <c r="A103" s="5">
        <v>4344</v>
      </c>
      <c r="B103" s="28"/>
      <c r="C103" s="29" t="str">
        <f>IF(COUNTBLANK(A103)=1,"",VLOOKUP(A103,Paragrafy!$A$14:$B$539,2,0))</f>
        <v>Sociální rehabilitace</v>
      </c>
      <c r="D103" s="7">
        <v>7304</v>
      </c>
      <c r="E103" s="7">
        <v>125211</v>
      </c>
      <c r="F103" s="7">
        <v>88200</v>
      </c>
      <c r="G103" s="8">
        <v>70.400000000000006</v>
      </c>
    </row>
    <row r="104" spans="1:7" ht="15" customHeight="1" x14ac:dyDescent="0.2">
      <c r="A104" s="5">
        <v>4349</v>
      </c>
      <c r="B104" s="28"/>
      <c r="C104" s="29" t="str">
        <f>IF(COUNTBLANK(A104)=1,"",VLOOKUP(A104,Paragrafy!$A$14:$B$539,2,0))</f>
        <v>Ostatní sociální péče a pomoc ostatním skupinám fyzických osob</v>
      </c>
      <c r="D104" s="7">
        <v>2250</v>
      </c>
      <c r="E104" s="7">
        <v>2826</v>
      </c>
      <c r="F104" s="7">
        <v>340</v>
      </c>
      <c r="G104" s="8">
        <v>12</v>
      </c>
    </row>
    <row r="105" spans="1:7" ht="15" customHeight="1" x14ac:dyDescent="0.2">
      <c r="A105" s="5">
        <v>4350</v>
      </c>
      <c r="B105" s="28"/>
      <c r="C105" s="29" t="str">
        <f>IF(COUNTBLANK(A105)=1,"",VLOOKUP(A105,Paragrafy!$A$14:$B$539,2,0))</f>
        <v>Domovy pro seniory</v>
      </c>
      <c r="D105" s="7">
        <v>164456</v>
      </c>
      <c r="E105" s="7">
        <v>848367</v>
      </c>
      <c r="F105" s="7">
        <v>357301</v>
      </c>
      <c r="G105" s="8">
        <v>42.1</v>
      </c>
    </row>
    <row r="106" spans="1:7" ht="15" customHeight="1" x14ac:dyDescent="0.2">
      <c r="A106" s="5">
        <v>4351</v>
      </c>
      <c r="B106" s="28"/>
      <c r="C106" s="29" t="str">
        <f>IF(COUNTBLANK(A106)=1,"",VLOOKUP(A106,Paragrafy!$A$14:$B$539,2,0))</f>
        <v>Osobní asistence, pečovatelská služba a podpora samostatného bydlení</v>
      </c>
      <c r="D106" s="7">
        <v>38556</v>
      </c>
      <c r="E106" s="7">
        <v>397389</v>
      </c>
      <c r="F106" s="7">
        <v>199115</v>
      </c>
      <c r="G106" s="8">
        <v>50.1</v>
      </c>
    </row>
    <row r="107" spans="1:7" ht="15" customHeight="1" x14ac:dyDescent="0.2">
      <c r="A107" s="5">
        <v>4354</v>
      </c>
      <c r="B107" s="28"/>
      <c r="C107" s="29" t="str">
        <f>IF(COUNTBLANK(A107)=1,"",VLOOKUP(A107,Paragrafy!$A$14:$B$539,2,0))</f>
        <v>Chráněné bydlení</v>
      </c>
      <c r="D107" s="7">
        <v>25547</v>
      </c>
      <c r="E107" s="7">
        <v>178746</v>
      </c>
      <c r="F107" s="7">
        <v>90805</v>
      </c>
      <c r="G107" s="8">
        <v>50.8</v>
      </c>
    </row>
    <row r="108" spans="1:7" ht="15" customHeight="1" x14ac:dyDescent="0.2">
      <c r="A108" s="5">
        <v>4355</v>
      </c>
      <c r="B108" s="28"/>
      <c r="C108" s="29" t="str">
        <f>IF(COUNTBLANK(A108)=1,"",VLOOKUP(A108,Paragrafy!$A$14:$B$539,2,0))</f>
        <v>Týdenní stacionáře</v>
      </c>
      <c r="D108" s="7">
        <v>556</v>
      </c>
      <c r="E108" s="7">
        <v>4584</v>
      </c>
      <c r="F108" s="7">
        <v>2973</v>
      </c>
      <c r="G108" s="8">
        <v>64.900000000000006</v>
      </c>
    </row>
    <row r="109" spans="1:7" ht="15" customHeight="1" x14ac:dyDescent="0.2">
      <c r="A109" s="5">
        <v>4356</v>
      </c>
      <c r="B109" s="28"/>
      <c r="C109" s="29" t="str">
        <f>IF(COUNTBLANK(A109)=1,"",VLOOKUP(A109,Paragrafy!$A$14:$B$539,2,0))</f>
        <v>Denní stacionáře a centra denních služeb</v>
      </c>
      <c r="D109" s="7">
        <v>15004</v>
      </c>
      <c r="E109" s="7">
        <v>136450</v>
      </c>
      <c r="F109" s="7">
        <v>49123.6</v>
      </c>
      <c r="G109" s="8">
        <f>F109/E109*100</f>
        <v>36.001172590692562</v>
      </c>
    </row>
    <row r="110" spans="1:7" ht="15" customHeight="1" x14ac:dyDescent="0.2">
      <c r="A110" s="5">
        <v>4357</v>
      </c>
      <c r="B110" s="28"/>
      <c r="C110" s="29" t="str">
        <f>IF(COUNTBLANK(A110)=1,"",VLOOKUP(A110,Paragrafy!$A$14:$B$539,2,0))</f>
        <v>Domovy pro osoby se zdravotním postižením a domovy se zvláštním režimem</v>
      </c>
      <c r="D110" s="7">
        <v>391529</v>
      </c>
      <c r="E110" s="7">
        <v>1214063</v>
      </c>
      <c r="F110" s="7">
        <v>584773</v>
      </c>
      <c r="G110" s="8">
        <v>48.2</v>
      </c>
    </row>
    <row r="111" spans="1:7" ht="15" customHeight="1" x14ac:dyDescent="0.2">
      <c r="A111" s="5">
        <v>4358</v>
      </c>
      <c r="B111" s="28"/>
      <c r="C111" s="29" t="str">
        <f>IF(COUNTBLANK(A111)=1,"",VLOOKUP(A111,Paragrafy!$A$14:$B$539,2,0))</f>
        <v>Sociální služby poskytované ve zdravotnických zařízeních ústavní péče</v>
      </c>
      <c r="D111" s="7">
        <v>0</v>
      </c>
      <c r="E111" s="7">
        <v>41622</v>
      </c>
      <c r="F111" s="7">
        <v>17132</v>
      </c>
      <c r="G111" s="8">
        <v>41.2</v>
      </c>
    </row>
    <row r="112" spans="1:7" ht="15" customHeight="1" x14ac:dyDescent="0.2">
      <c r="A112" s="5">
        <v>4359</v>
      </c>
      <c r="B112" s="28"/>
      <c r="C112" s="29" t="str">
        <f>IF(COUNTBLANK(A112)=1,"",VLOOKUP(A112,Paragrafy!$A$14:$B$539,2,0))</f>
        <v>Ostatní služby a činnosti v oblasti sociální péče</v>
      </c>
      <c r="D112" s="7">
        <v>2982263</v>
      </c>
      <c r="E112" s="7">
        <v>259994</v>
      </c>
      <c r="F112" s="7">
        <v>24013</v>
      </c>
      <c r="G112" s="8">
        <v>9.1999999999999993</v>
      </c>
    </row>
    <row r="113" spans="1:7" ht="15" customHeight="1" x14ac:dyDescent="0.2">
      <c r="A113" s="5">
        <v>4371</v>
      </c>
      <c r="B113" s="28"/>
      <c r="C113" s="29" t="str">
        <f>IF(COUNTBLANK(A113)=1,"",VLOOKUP(A113,Paragrafy!$A$14:$B$539,2,0))</f>
        <v>Raná péče a sociálně aktivizační služby pro rodiny s dětmi</v>
      </c>
      <c r="D113" s="7">
        <v>11577</v>
      </c>
      <c r="E113" s="7">
        <v>99772</v>
      </c>
      <c r="F113" s="7">
        <v>41647</v>
      </c>
      <c r="G113" s="8">
        <v>41.7</v>
      </c>
    </row>
    <row r="114" spans="1:7" ht="15" customHeight="1" x14ac:dyDescent="0.2">
      <c r="A114" s="5">
        <v>4372</v>
      </c>
      <c r="B114" s="28"/>
      <c r="C114" s="29" t="str">
        <f>IF(COUNTBLANK(A114)=1,"",VLOOKUP(A114,Paragrafy!$A$14:$B$539,2,0))</f>
        <v>Krizová pomoc</v>
      </c>
      <c r="D114" s="7">
        <v>3710</v>
      </c>
      <c r="E114" s="7">
        <v>22019</v>
      </c>
      <c r="F114" s="7">
        <v>14695</v>
      </c>
      <c r="G114" s="8">
        <v>66.7</v>
      </c>
    </row>
    <row r="115" spans="1:7" ht="15" customHeight="1" x14ac:dyDescent="0.2">
      <c r="A115" s="5">
        <v>4373</v>
      </c>
      <c r="B115" s="28"/>
      <c r="C115" s="29" t="str">
        <f>IF(COUNTBLANK(A115)=1,"",VLOOKUP(A115,Paragrafy!$A$14:$B$539,2,0))</f>
        <v>Domy na půl cesty</v>
      </c>
      <c r="D115" s="7">
        <v>287</v>
      </c>
      <c r="E115" s="7">
        <v>8451</v>
      </c>
      <c r="F115" s="7">
        <v>5074</v>
      </c>
      <c r="G115" s="8">
        <v>60</v>
      </c>
    </row>
    <row r="116" spans="1:7" ht="15" customHeight="1" x14ac:dyDescent="0.2">
      <c r="A116" s="5">
        <v>4374</v>
      </c>
      <c r="B116" s="28"/>
      <c r="C116" s="29" t="str">
        <f>IF(COUNTBLANK(A116)=1,"",VLOOKUP(A116,Paragrafy!$A$14:$B$539,2,0))</f>
        <v>Azylové domy, nízkoprahová denní centra a noclehárny</v>
      </c>
      <c r="D116" s="7">
        <v>17243</v>
      </c>
      <c r="E116" s="7">
        <v>232989</v>
      </c>
      <c r="F116" s="7">
        <v>148153</v>
      </c>
      <c r="G116" s="8">
        <v>63.6</v>
      </c>
    </row>
    <row r="117" spans="1:7" ht="15" customHeight="1" x14ac:dyDescent="0.2">
      <c r="A117" s="5">
        <v>4375</v>
      </c>
      <c r="B117" s="28"/>
      <c r="C117" s="29" t="str">
        <f>IF(COUNTBLANK(A117)=1,"",VLOOKUP(A117,Paragrafy!$A$14:$B$539,2,0))</f>
        <v>Nízkoprahová zařízení pro děti a mládež</v>
      </c>
      <c r="D117" s="7">
        <v>12133</v>
      </c>
      <c r="E117" s="7">
        <v>85167</v>
      </c>
      <c r="F117" s="7">
        <v>44790.5</v>
      </c>
      <c r="G117" s="8">
        <f>F117/E117*100</f>
        <v>52.591379290100626</v>
      </c>
    </row>
    <row r="118" spans="1:7" ht="15" customHeight="1" x14ac:dyDescent="0.2">
      <c r="A118" s="5">
        <v>4376</v>
      </c>
      <c r="B118" s="28"/>
      <c r="C118" s="29" t="str">
        <f>IF(COUNTBLANK(A118)=1,"",VLOOKUP(A118,Paragrafy!$A$14:$B$539,2,0))</f>
        <v>Služby následné péče, terapeutické komunity a kontaktní centra</v>
      </c>
      <c r="D118" s="7">
        <v>4589</v>
      </c>
      <c r="E118" s="7">
        <v>28158</v>
      </c>
      <c r="F118" s="7">
        <v>17254</v>
      </c>
      <c r="G118" s="8">
        <v>61.3</v>
      </c>
    </row>
    <row r="119" spans="1:7" ht="15" customHeight="1" x14ac:dyDescent="0.2">
      <c r="A119" s="5">
        <v>4377</v>
      </c>
      <c r="B119" s="28"/>
      <c r="C119" s="29" t="str">
        <f>IF(COUNTBLANK(A119)=1,"",VLOOKUP(A119,Paragrafy!$A$14:$B$539,2,0))</f>
        <v>Sociálně terapeutické dílny</v>
      </c>
      <c r="D119" s="7">
        <v>1512</v>
      </c>
      <c r="E119" s="7">
        <v>97009</v>
      </c>
      <c r="F119" s="7">
        <v>78917</v>
      </c>
      <c r="G119" s="8">
        <v>81.400000000000006</v>
      </c>
    </row>
    <row r="120" spans="1:7" ht="15" customHeight="1" x14ac:dyDescent="0.2">
      <c r="A120" s="5">
        <v>4378</v>
      </c>
      <c r="B120" s="28"/>
      <c r="C120" s="29" t="str">
        <f>IF(COUNTBLANK(A120)=1,"",VLOOKUP(A120,Paragrafy!$A$14:$B$539,2,0))</f>
        <v>Terénní programy</v>
      </c>
      <c r="D120" s="7">
        <v>11930</v>
      </c>
      <c r="E120" s="7">
        <v>82889</v>
      </c>
      <c r="F120" s="7">
        <v>44586</v>
      </c>
      <c r="G120" s="8">
        <v>53.8</v>
      </c>
    </row>
    <row r="121" spans="1:7" ht="15" customHeight="1" x14ac:dyDescent="0.2">
      <c r="A121" s="5">
        <v>4379</v>
      </c>
      <c r="B121" s="28"/>
      <c r="C121" s="29" t="str">
        <f>IF(COUNTBLANK(A121)=1,"",VLOOKUP(A121,Paragrafy!$A$14:$B$539,2,0))</f>
        <v>Ostatní služby a činnosti v oblasti sociální prevence</v>
      </c>
      <c r="D121" s="7">
        <v>263764</v>
      </c>
      <c r="E121" s="7">
        <v>166200</v>
      </c>
      <c r="F121" s="7">
        <v>18525</v>
      </c>
      <c r="G121" s="8">
        <v>11.1</v>
      </c>
    </row>
    <row r="122" spans="1:7" ht="15" customHeight="1" x14ac:dyDescent="0.2">
      <c r="A122" s="5">
        <v>4399</v>
      </c>
      <c r="B122" s="28"/>
      <c r="C122" s="29" t="str">
        <f>IF(COUNTBLANK(A122)=1,"",VLOOKUP(A122,Paragrafy!$A$14:$B$539,2,0))</f>
        <v>Ostatní záležitosti sociálních věcí a politiky zaměstnanosti</v>
      </c>
      <c r="D122" s="7">
        <v>132493</v>
      </c>
      <c r="E122" s="7">
        <v>156531</v>
      </c>
      <c r="F122" s="7">
        <v>4752</v>
      </c>
      <c r="G122" s="8">
        <v>3</v>
      </c>
    </row>
    <row r="123" spans="1:7" ht="15" customHeight="1" x14ac:dyDescent="0.2">
      <c r="A123" s="76" t="s">
        <v>150</v>
      </c>
      <c r="B123" s="77"/>
      <c r="C123" s="78"/>
      <c r="D123" s="12">
        <v>4246735</v>
      </c>
      <c r="E123" s="12">
        <v>4445063</v>
      </c>
      <c r="F123" s="12">
        <f>SUM(F97:F122)</f>
        <v>1926209.06</v>
      </c>
      <c r="G123" s="13">
        <v>43.3</v>
      </c>
    </row>
    <row r="124" spans="1:7" x14ac:dyDescent="0.2">
      <c r="A124" s="14"/>
      <c r="B124" s="14"/>
      <c r="C124" s="14"/>
      <c r="D124" s="14"/>
      <c r="E124" s="14"/>
      <c r="F124" s="14"/>
      <c r="G124" s="14"/>
    </row>
    <row r="125" spans="1:7" ht="15" customHeight="1" x14ac:dyDescent="0.2">
      <c r="A125" s="5">
        <v>5212</v>
      </c>
      <c r="B125" s="28"/>
      <c r="C125" s="29" t="str">
        <f>IF(COUNTBLANK(A125)=1,"",VLOOKUP(A125,Paragrafy!$A$14:$B$539,2,0))</f>
        <v>Ochrana obyvatelstva</v>
      </c>
      <c r="D125" s="7">
        <v>7090</v>
      </c>
      <c r="E125" s="7">
        <v>4322</v>
      </c>
      <c r="F125" s="7">
        <v>0</v>
      </c>
      <c r="G125" s="8">
        <v>0</v>
      </c>
    </row>
    <row r="126" spans="1:7" ht="15" customHeight="1" x14ac:dyDescent="0.2">
      <c r="A126" s="5">
        <v>5213</v>
      </c>
      <c r="B126" s="28"/>
      <c r="C126" s="29" t="str">
        <f>IF(COUNTBLANK(A126)=1,"",VLOOKUP(A126,Paragrafy!$A$14:$B$539,2,0))</f>
        <v>Krizová opatření</v>
      </c>
      <c r="D126" s="7">
        <v>1220</v>
      </c>
      <c r="E126" s="7">
        <v>1225</v>
      </c>
      <c r="F126" s="7">
        <v>25</v>
      </c>
      <c r="G126" s="8">
        <v>2</v>
      </c>
    </row>
    <row r="127" spans="1:7" ht="15" customHeight="1" x14ac:dyDescent="0.2">
      <c r="A127" s="5">
        <v>5273</v>
      </c>
      <c r="B127" s="28"/>
      <c r="C127" s="29" t="str">
        <f>IF(COUNTBLANK(A127)=1,"",VLOOKUP(A127,Paragrafy!$A$14:$B$539,2,0))</f>
        <v>Ostatní správa v oblasti krizového řízení</v>
      </c>
      <c r="D127" s="7">
        <v>2573</v>
      </c>
      <c r="E127" s="7">
        <v>2573</v>
      </c>
      <c r="F127" s="7">
        <v>0</v>
      </c>
      <c r="G127" s="8">
        <v>0</v>
      </c>
    </row>
    <row r="128" spans="1:7" ht="15" customHeight="1" x14ac:dyDescent="0.2">
      <c r="A128" s="5">
        <v>5279</v>
      </c>
      <c r="B128" s="28"/>
      <c r="C128" s="29" t="str">
        <f>IF(COUNTBLANK(A128)=1,"",VLOOKUP(A128,Paragrafy!$A$14:$B$539,2,0))</f>
        <v>Záležitosti krizového řízení jinde nezařazené</v>
      </c>
      <c r="D128" s="7">
        <v>8440</v>
      </c>
      <c r="E128" s="7">
        <v>8440</v>
      </c>
      <c r="F128" s="7">
        <v>0</v>
      </c>
      <c r="G128" s="8">
        <v>0</v>
      </c>
    </row>
    <row r="129" spans="1:7" ht="15" customHeight="1" x14ac:dyDescent="0.2">
      <c r="A129" s="5">
        <v>5311</v>
      </c>
      <c r="B129" s="28"/>
      <c r="C129" s="29" t="str">
        <f>IF(COUNTBLANK(A129)=1,"",VLOOKUP(A129,Paragrafy!$A$14:$B$539,2,0))</f>
        <v>Bezpečnost a veřejný pořádek</v>
      </c>
      <c r="D129" s="7">
        <v>900</v>
      </c>
      <c r="E129" s="7">
        <v>4400</v>
      </c>
      <c r="F129" s="7">
        <v>26</v>
      </c>
      <c r="G129" s="8">
        <v>0.6</v>
      </c>
    </row>
    <row r="130" spans="1:7" ht="15" customHeight="1" x14ac:dyDescent="0.2">
      <c r="A130" s="5">
        <v>5511</v>
      </c>
      <c r="B130" s="28"/>
      <c r="C130" s="29" t="str">
        <f>IF(COUNTBLANK(A130)=1,"",VLOOKUP(A130,Paragrafy!$A$14:$B$539,2,0))</f>
        <v>Požární ochrana - profesionální část</v>
      </c>
      <c r="D130" s="7">
        <v>10750</v>
      </c>
      <c r="E130" s="7">
        <v>10750</v>
      </c>
      <c r="F130" s="7">
        <v>7250</v>
      </c>
      <c r="G130" s="8">
        <v>67.400000000000006</v>
      </c>
    </row>
    <row r="131" spans="1:7" ht="15" customHeight="1" x14ac:dyDescent="0.2">
      <c r="A131" s="5">
        <v>5512</v>
      </c>
      <c r="B131" s="28"/>
      <c r="C131" s="29" t="str">
        <f>IF(COUNTBLANK(A131)=1,"",VLOOKUP(A131,Paragrafy!$A$14:$B$539,2,0))</f>
        <v>Požární ochrana - dobrovolná část</v>
      </c>
      <c r="D131" s="7">
        <v>8630</v>
      </c>
      <c r="E131" s="7">
        <v>9930</v>
      </c>
      <c r="F131" s="7">
        <v>1500</v>
      </c>
      <c r="G131" s="8">
        <v>15.1</v>
      </c>
    </row>
    <row r="132" spans="1:7" ht="15" customHeight="1" x14ac:dyDescent="0.2">
      <c r="A132" s="5">
        <v>5519</v>
      </c>
      <c r="B132" s="28"/>
      <c r="C132" s="29" t="str">
        <f>IF(COUNTBLANK(A132)=1,"",VLOOKUP(A132,Paragrafy!$A$14:$B$539,2,0))</f>
        <v>Ostatní záležitosti požární ochrany</v>
      </c>
      <c r="D132" s="7">
        <v>18345</v>
      </c>
      <c r="E132" s="7">
        <v>18345</v>
      </c>
      <c r="F132" s="7">
        <v>9173</v>
      </c>
      <c r="G132" s="8">
        <v>50</v>
      </c>
    </row>
    <row r="133" spans="1:7" ht="15" customHeight="1" x14ac:dyDescent="0.2">
      <c r="A133" s="5">
        <v>5521</v>
      </c>
      <c r="B133" s="28"/>
      <c r="C133" s="29" t="str">
        <f>IF(COUNTBLANK(A133)=1,"",VLOOKUP(A133,Paragrafy!$A$14:$B$539,2,0))</f>
        <v>Operační a informační střediska integrovaného záchranného systému</v>
      </c>
      <c r="D133" s="7">
        <v>0</v>
      </c>
      <c r="E133" s="7">
        <v>2150</v>
      </c>
      <c r="F133" s="7">
        <v>347</v>
      </c>
      <c r="G133" s="8">
        <v>16.100000000000001</v>
      </c>
    </row>
    <row r="134" spans="1:7" ht="15" customHeight="1" x14ac:dyDescent="0.2">
      <c r="A134" s="76" t="s">
        <v>158</v>
      </c>
      <c r="B134" s="77"/>
      <c r="C134" s="78"/>
      <c r="D134" s="12">
        <v>57948</v>
      </c>
      <c r="E134" s="12">
        <v>62135</v>
      </c>
      <c r="F134" s="12">
        <v>18321</v>
      </c>
      <c r="G134" s="13">
        <v>29.5</v>
      </c>
    </row>
    <row r="135" spans="1:7" x14ac:dyDescent="0.2">
      <c r="A135" s="14"/>
      <c r="B135" s="14"/>
      <c r="C135" s="14"/>
      <c r="D135" s="14"/>
      <c r="E135" s="14"/>
      <c r="F135" s="14"/>
      <c r="G135" s="14"/>
    </row>
    <row r="136" spans="1:7" ht="15" customHeight="1" x14ac:dyDescent="0.2">
      <c r="A136" s="5">
        <v>6113</v>
      </c>
      <c r="B136" s="44">
        <v>501</v>
      </c>
      <c r="C136" s="30" t="s">
        <v>159</v>
      </c>
      <c r="D136" s="7">
        <v>630</v>
      </c>
      <c r="E136" s="31">
        <v>630</v>
      </c>
      <c r="F136" s="7">
        <v>77</v>
      </c>
      <c r="G136" s="8">
        <v>12.2</v>
      </c>
    </row>
    <row r="137" spans="1:7" ht="15" customHeight="1" x14ac:dyDescent="0.2">
      <c r="A137" s="5">
        <v>6113</v>
      </c>
      <c r="B137" s="44">
        <v>502</v>
      </c>
      <c r="C137" s="30" t="s">
        <v>160</v>
      </c>
      <c r="D137" s="7">
        <v>41824</v>
      </c>
      <c r="E137" s="31">
        <v>41824</v>
      </c>
      <c r="F137" s="7">
        <v>11727</v>
      </c>
      <c r="G137" s="8">
        <v>28</v>
      </c>
    </row>
    <row r="138" spans="1:7" ht="15" customHeight="1" x14ac:dyDescent="0.2">
      <c r="A138" s="27"/>
      <c r="B138" s="28" t="s">
        <v>161</v>
      </c>
      <c r="C138" s="29" t="s">
        <v>162</v>
      </c>
      <c r="D138" s="7">
        <v>1250</v>
      </c>
      <c r="E138" s="7">
        <v>1250</v>
      </c>
      <c r="F138" s="7">
        <v>132</v>
      </c>
      <c r="G138" s="8">
        <v>10.6</v>
      </c>
    </row>
    <row r="139" spans="1:7" ht="15" customHeight="1" x14ac:dyDescent="0.2">
      <c r="A139" s="27"/>
      <c r="B139" s="28"/>
      <c r="C139" s="29" t="s">
        <v>163</v>
      </c>
      <c r="D139" s="7">
        <v>39950</v>
      </c>
      <c r="E139" s="7">
        <v>39950</v>
      </c>
      <c r="F139" s="7">
        <v>11497</v>
      </c>
      <c r="G139" s="8">
        <v>28.8</v>
      </c>
    </row>
    <row r="140" spans="1:7" ht="15" customHeight="1" x14ac:dyDescent="0.2">
      <c r="A140" s="27"/>
      <c r="B140" s="28"/>
      <c r="C140" s="29" t="s">
        <v>164</v>
      </c>
      <c r="D140" s="7">
        <v>624</v>
      </c>
      <c r="E140" s="7">
        <v>624</v>
      </c>
      <c r="F140" s="7">
        <v>97</v>
      </c>
      <c r="G140" s="8">
        <v>15.5</v>
      </c>
    </row>
    <row r="141" spans="1:7" ht="15" customHeight="1" x14ac:dyDescent="0.2">
      <c r="A141" s="5">
        <v>6113</v>
      </c>
      <c r="B141" s="44">
        <v>503</v>
      </c>
      <c r="C141" s="30" t="s">
        <v>165</v>
      </c>
      <c r="D141" s="7">
        <v>8167</v>
      </c>
      <c r="E141" s="31">
        <v>8167</v>
      </c>
      <c r="F141" s="7">
        <v>2548</v>
      </c>
      <c r="G141" s="8">
        <v>31.2</v>
      </c>
    </row>
    <row r="142" spans="1:7" ht="15" customHeight="1" x14ac:dyDescent="0.2">
      <c r="A142" s="5">
        <v>6113</v>
      </c>
      <c r="B142" s="44">
        <v>504</v>
      </c>
      <c r="C142" s="30" t="s">
        <v>166</v>
      </c>
      <c r="D142" s="7">
        <v>880</v>
      </c>
      <c r="E142" s="31">
        <v>1041</v>
      </c>
      <c r="F142" s="7">
        <v>652</v>
      </c>
      <c r="G142" s="8">
        <v>62.6</v>
      </c>
    </row>
    <row r="143" spans="1:7" ht="15" customHeight="1" x14ac:dyDescent="0.2">
      <c r="A143" s="5">
        <v>6113</v>
      </c>
      <c r="B143" s="44">
        <v>512</v>
      </c>
      <c r="C143" s="88" t="s">
        <v>1129</v>
      </c>
      <c r="D143" s="7">
        <v>40</v>
      </c>
      <c r="E143" s="31">
        <v>40</v>
      </c>
      <c r="F143" s="7">
        <v>0</v>
      </c>
      <c r="G143" s="8">
        <v>0</v>
      </c>
    </row>
    <row r="144" spans="1:7" ht="15" customHeight="1" x14ac:dyDescent="0.2">
      <c r="A144" s="5">
        <v>6113</v>
      </c>
      <c r="B144" s="44">
        <v>513</v>
      </c>
      <c r="C144" s="30" t="s">
        <v>167</v>
      </c>
      <c r="D144" s="7">
        <v>3031</v>
      </c>
      <c r="E144" s="31">
        <v>3181</v>
      </c>
      <c r="F144" s="7">
        <v>132.0368</v>
      </c>
      <c r="G144" s="8">
        <f>F144/E144*100</f>
        <v>4.1507953473750394</v>
      </c>
    </row>
    <row r="145" spans="1:7" ht="15" customHeight="1" x14ac:dyDescent="0.2">
      <c r="A145" s="5">
        <v>6113</v>
      </c>
      <c r="B145" s="44">
        <v>514</v>
      </c>
      <c r="C145" s="30" t="s">
        <v>168</v>
      </c>
      <c r="D145" s="7">
        <v>50</v>
      </c>
      <c r="E145" s="31">
        <v>50</v>
      </c>
      <c r="F145" s="7">
        <v>0</v>
      </c>
      <c r="G145" s="8">
        <v>0</v>
      </c>
    </row>
    <row r="146" spans="1:7" ht="15" customHeight="1" x14ac:dyDescent="0.2">
      <c r="A146" s="5">
        <v>6113</v>
      </c>
      <c r="B146" s="44">
        <v>515</v>
      </c>
      <c r="C146" s="30" t="s">
        <v>169</v>
      </c>
      <c r="D146" s="7">
        <v>1800</v>
      </c>
      <c r="E146" s="31">
        <v>1800</v>
      </c>
      <c r="F146" s="7">
        <v>373</v>
      </c>
      <c r="G146" s="8">
        <v>20.7</v>
      </c>
    </row>
    <row r="147" spans="1:7" ht="15" customHeight="1" x14ac:dyDescent="0.2">
      <c r="A147" s="5">
        <v>6113</v>
      </c>
      <c r="B147" s="44">
        <v>516</v>
      </c>
      <c r="C147" s="30" t="s">
        <v>170</v>
      </c>
      <c r="D147" s="7">
        <v>6415</v>
      </c>
      <c r="E147" s="31">
        <v>6298</v>
      </c>
      <c r="F147" s="7">
        <v>901.8</v>
      </c>
      <c r="G147" s="8">
        <f>F147/E147*100</f>
        <v>14.318831375039695</v>
      </c>
    </row>
    <row r="148" spans="1:7" ht="15" customHeight="1" x14ac:dyDescent="0.2">
      <c r="A148" s="5">
        <v>6113</v>
      </c>
      <c r="B148" s="44">
        <v>517</v>
      </c>
      <c r="C148" s="30" t="s">
        <v>171</v>
      </c>
      <c r="D148" s="7">
        <v>6980</v>
      </c>
      <c r="E148" s="31">
        <v>6980</v>
      </c>
      <c r="F148" s="7">
        <v>1961.0719799999999</v>
      </c>
      <c r="G148" s="8">
        <f>F148/E148*100</f>
        <v>28.095587106017188</v>
      </c>
    </row>
    <row r="149" spans="1:7" ht="15" customHeight="1" x14ac:dyDescent="0.2">
      <c r="A149" s="5">
        <v>6113</v>
      </c>
      <c r="B149" s="44">
        <v>519</v>
      </c>
      <c r="C149" s="88" t="s">
        <v>1130</v>
      </c>
      <c r="D149" s="7">
        <v>250</v>
      </c>
      <c r="E149" s="31">
        <v>100</v>
      </c>
      <c r="F149" s="7">
        <v>2</v>
      </c>
      <c r="G149" s="8">
        <v>2</v>
      </c>
    </row>
    <row r="150" spans="1:7" ht="15" customHeight="1" x14ac:dyDescent="0.2">
      <c r="A150" s="5">
        <v>6113</v>
      </c>
      <c r="B150" s="44">
        <v>536</v>
      </c>
      <c r="C150" s="88" t="s">
        <v>1131</v>
      </c>
      <c r="D150" s="7">
        <v>15</v>
      </c>
      <c r="E150" s="31">
        <v>15</v>
      </c>
      <c r="F150" s="7">
        <v>2</v>
      </c>
      <c r="G150" s="8">
        <v>13.3</v>
      </c>
    </row>
    <row r="151" spans="1:7" ht="15" customHeight="1" x14ac:dyDescent="0.2">
      <c r="A151" s="5">
        <v>6113</v>
      </c>
      <c r="B151" s="44">
        <v>549</v>
      </c>
      <c r="C151" s="30" t="s">
        <v>172</v>
      </c>
      <c r="D151" s="7">
        <v>793</v>
      </c>
      <c r="E151" s="31">
        <v>793</v>
      </c>
      <c r="F151" s="7">
        <v>171</v>
      </c>
      <c r="G151" s="8">
        <v>21.6</v>
      </c>
    </row>
    <row r="152" spans="1:7" ht="15" customHeight="1" x14ac:dyDescent="0.2">
      <c r="A152" s="5">
        <v>6113</v>
      </c>
      <c r="B152" s="44">
        <v>590</v>
      </c>
      <c r="C152" s="30" t="s">
        <v>173</v>
      </c>
      <c r="D152" s="7">
        <v>15000</v>
      </c>
      <c r="E152" s="31">
        <v>13870</v>
      </c>
      <c r="F152" s="7">
        <v>0</v>
      </c>
      <c r="G152" s="8">
        <v>0</v>
      </c>
    </row>
    <row r="153" spans="1:7" ht="15" customHeight="1" x14ac:dyDescent="0.2">
      <c r="A153" s="9">
        <v>6113</v>
      </c>
      <c r="B153" s="10"/>
      <c r="C153" s="32" t="s">
        <v>49</v>
      </c>
      <c r="D153" s="12">
        <v>85875</v>
      </c>
      <c r="E153" s="12">
        <v>84789</v>
      </c>
      <c r="F153" s="12">
        <f>F136+F137+F141+F142+F143+F144+F145+F146+F147+F148+F149+F150+F151+F152</f>
        <v>18546.908780000002</v>
      </c>
      <c r="G153" s="13">
        <f>F153/E153*100</f>
        <v>21.874192147566312</v>
      </c>
    </row>
    <row r="154" spans="1:7" ht="15" customHeight="1" x14ac:dyDescent="0.2">
      <c r="A154" s="5">
        <v>6115</v>
      </c>
      <c r="B154" s="28"/>
      <c r="C154" s="29" t="s">
        <v>174</v>
      </c>
      <c r="D154" s="7">
        <v>1100</v>
      </c>
      <c r="E154" s="7">
        <v>1100</v>
      </c>
      <c r="F154" s="7">
        <v>0</v>
      </c>
      <c r="G154" s="8">
        <v>0</v>
      </c>
    </row>
    <row r="155" spans="1:7" ht="15" customHeight="1" x14ac:dyDescent="0.2">
      <c r="A155" s="5">
        <v>6117</v>
      </c>
      <c r="B155" s="28"/>
      <c r="C155" s="29" t="s">
        <v>175</v>
      </c>
      <c r="D155" s="7">
        <v>1100</v>
      </c>
      <c r="E155" s="7">
        <v>1100</v>
      </c>
      <c r="F155" s="7">
        <v>0</v>
      </c>
      <c r="G155" s="8">
        <v>0</v>
      </c>
    </row>
    <row r="156" spans="1:7" ht="15" customHeight="1" x14ac:dyDescent="0.2">
      <c r="A156" s="5">
        <v>6172</v>
      </c>
      <c r="B156" s="44">
        <v>501</v>
      </c>
      <c r="C156" s="30" t="s">
        <v>159</v>
      </c>
      <c r="D156" s="7">
        <v>422940</v>
      </c>
      <c r="E156" s="31">
        <v>422780</v>
      </c>
      <c r="F156" s="7">
        <v>131618</v>
      </c>
      <c r="G156" s="8">
        <v>31.1</v>
      </c>
    </row>
    <row r="157" spans="1:7" ht="15" customHeight="1" x14ac:dyDescent="0.2">
      <c r="A157" s="5">
        <v>6172</v>
      </c>
      <c r="B157" s="44">
        <v>502</v>
      </c>
      <c r="C157" s="30" t="s">
        <v>160</v>
      </c>
      <c r="D157" s="7">
        <v>5000</v>
      </c>
      <c r="E157" s="31">
        <v>5160</v>
      </c>
      <c r="F157" s="7">
        <v>3208</v>
      </c>
      <c r="G157" s="8">
        <v>62.2</v>
      </c>
    </row>
    <row r="158" spans="1:7" ht="15" customHeight="1" x14ac:dyDescent="0.2">
      <c r="A158" s="27"/>
      <c r="B158" s="28" t="s">
        <v>161</v>
      </c>
      <c r="C158" s="29" t="s">
        <v>162</v>
      </c>
      <c r="D158" s="7">
        <v>5000</v>
      </c>
      <c r="E158" s="7">
        <v>5000</v>
      </c>
      <c r="F158" s="7">
        <v>3208</v>
      </c>
      <c r="G158" s="8">
        <v>64.2</v>
      </c>
    </row>
    <row r="159" spans="1:7" ht="15" customHeight="1" x14ac:dyDescent="0.2">
      <c r="A159" s="27"/>
      <c r="B159" s="28"/>
      <c r="C159" s="29" t="s">
        <v>176</v>
      </c>
      <c r="D159" s="7">
        <v>0</v>
      </c>
      <c r="E159" s="7">
        <v>160</v>
      </c>
      <c r="F159" s="7">
        <v>0</v>
      </c>
      <c r="G159" s="8">
        <v>0</v>
      </c>
    </row>
    <row r="160" spans="1:7" ht="15" customHeight="1" x14ac:dyDescent="0.2">
      <c r="A160" s="5">
        <v>6172</v>
      </c>
      <c r="B160" s="44">
        <v>503</v>
      </c>
      <c r="C160" s="30" t="s">
        <v>165</v>
      </c>
      <c r="D160" s="7">
        <v>145688</v>
      </c>
      <c r="E160" s="31">
        <v>145688</v>
      </c>
      <c r="F160" s="7">
        <v>45520</v>
      </c>
      <c r="G160" s="8">
        <v>31.2</v>
      </c>
    </row>
    <row r="161" spans="1:7" ht="15" customHeight="1" x14ac:dyDescent="0.2">
      <c r="A161" s="5">
        <v>6172</v>
      </c>
      <c r="B161" s="44">
        <v>504</v>
      </c>
      <c r="C161" s="30" t="s">
        <v>166</v>
      </c>
      <c r="D161" s="7">
        <v>8256</v>
      </c>
      <c r="E161" s="31">
        <v>10255</v>
      </c>
      <c r="F161" s="7">
        <v>6526</v>
      </c>
      <c r="G161" s="8">
        <v>63.6</v>
      </c>
    </row>
    <row r="162" spans="1:7" ht="15" customHeight="1" x14ac:dyDescent="0.2">
      <c r="A162" s="5">
        <v>6172</v>
      </c>
      <c r="B162" s="44">
        <v>512</v>
      </c>
      <c r="C162" s="88" t="s">
        <v>1129</v>
      </c>
      <c r="D162" s="7">
        <v>250</v>
      </c>
      <c r="E162" s="31">
        <v>250</v>
      </c>
      <c r="F162" s="7">
        <v>22</v>
      </c>
      <c r="G162" s="8">
        <v>8.8000000000000007</v>
      </c>
    </row>
    <row r="163" spans="1:7" ht="15" customHeight="1" x14ac:dyDescent="0.2">
      <c r="A163" s="5">
        <v>6172</v>
      </c>
      <c r="B163" s="44">
        <v>513</v>
      </c>
      <c r="C163" s="30" t="s">
        <v>167</v>
      </c>
      <c r="D163" s="7">
        <v>14469</v>
      </c>
      <c r="E163" s="31">
        <v>33370</v>
      </c>
      <c r="F163" s="7">
        <v>4190.3320900000008</v>
      </c>
      <c r="G163" s="8">
        <f>F163/E163*100</f>
        <v>12.557183368294877</v>
      </c>
    </row>
    <row r="164" spans="1:7" ht="15" customHeight="1" x14ac:dyDescent="0.2">
      <c r="A164" s="5">
        <v>6172</v>
      </c>
      <c r="B164" s="44">
        <v>514</v>
      </c>
      <c r="C164" s="30" t="s">
        <v>168</v>
      </c>
      <c r="D164" s="7">
        <v>50</v>
      </c>
      <c r="E164" s="31">
        <v>50</v>
      </c>
      <c r="F164" s="7">
        <v>0</v>
      </c>
      <c r="G164" s="8">
        <v>0</v>
      </c>
    </row>
    <row r="165" spans="1:7" ht="15" customHeight="1" x14ac:dyDescent="0.2">
      <c r="A165" s="5">
        <v>6172</v>
      </c>
      <c r="B165" s="44">
        <v>515</v>
      </c>
      <c r="C165" s="30" t="s">
        <v>169</v>
      </c>
      <c r="D165" s="7">
        <v>17690</v>
      </c>
      <c r="E165" s="31">
        <v>17690</v>
      </c>
      <c r="F165" s="7">
        <v>4736</v>
      </c>
      <c r="G165" s="8">
        <v>26.8</v>
      </c>
    </row>
    <row r="166" spans="1:7" ht="15" customHeight="1" x14ac:dyDescent="0.2">
      <c r="A166" s="5">
        <v>6172</v>
      </c>
      <c r="B166" s="44">
        <v>516</v>
      </c>
      <c r="C166" s="30" t="s">
        <v>170</v>
      </c>
      <c r="D166" s="7">
        <v>70825</v>
      </c>
      <c r="E166" s="31">
        <v>79022</v>
      </c>
      <c r="F166" s="7">
        <v>11569.220250000002</v>
      </c>
      <c r="G166" s="8">
        <f>F166/E166*100</f>
        <v>14.640505492141431</v>
      </c>
    </row>
    <row r="167" spans="1:7" ht="15" customHeight="1" x14ac:dyDescent="0.2">
      <c r="A167" s="5">
        <v>6172</v>
      </c>
      <c r="B167" s="44">
        <v>517</v>
      </c>
      <c r="C167" s="30" t="s">
        <v>171</v>
      </c>
      <c r="D167" s="7">
        <v>20328</v>
      </c>
      <c r="E167" s="31">
        <v>20715</v>
      </c>
      <c r="F167" s="7">
        <v>3415</v>
      </c>
      <c r="G167" s="8">
        <v>16.5</v>
      </c>
    </row>
    <row r="168" spans="1:7" ht="15" customHeight="1" x14ac:dyDescent="0.2">
      <c r="A168" s="5">
        <v>6172</v>
      </c>
      <c r="B168" s="44">
        <v>519</v>
      </c>
      <c r="C168" s="88" t="s">
        <v>1130</v>
      </c>
      <c r="D168" s="7">
        <v>615</v>
      </c>
      <c r="E168" s="31">
        <v>615</v>
      </c>
      <c r="F168" s="7">
        <v>156</v>
      </c>
      <c r="G168" s="8">
        <v>25.4</v>
      </c>
    </row>
    <row r="169" spans="1:7" ht="15" customHeight="1" x14ac:dyDescent="0.2">
      <c r="A169" s="5">
        <v>6172</v>
      </c>
      <c r="B169" s="44">
        <v>536</v>
      </c>
      <c r="C169" s="88" t="s">
        <v>1131</v>
      </c>
      <c r="D169" s="7">
        <v>2190</v>
      </c>
      <c r="E169" s="31">
        <v>2191</v>
      </c>
      <c r="F169" s="7">
        <v>13</v>
      </c>
      <c r="G169" s="8">
        <v>0.6</v>
      </c>
    </row>
    <row r="170" spans="1:7" ht="15" customHeight="1" x14ac:dyDescent="0.2">
      <c r="A170" s="5">
        <v>6172</v>
      </c>
      <c r="B170" s="44">
        <v>549</v>
      </c>
      <c r="C170" s="30" t="s">
        <v>172</v>
      </c>
      <c r="D170" s="7">
        <v>24998</v>
      </c>
      <c r="E170" s="31">
        <v>24998</v>
      </c>
      <c r="F170" s="7">
        <v>8863</v>
      </c>
      <c r="G170" s="8">
        <v>35.5</v>
      </c>
    </row>
    <row r="171" spans="1:7" ht="15" customHeight="1" x14ac:dyDescent="0.2">
      <c r="A171" s="5">
        <v>6172</v>
      </c>
      <c r="B171" s="44">
        <v>590</v>
      </c>
      <c r="C171" s="30" t="s">
        <v>173</v>
      </c>
      <c r="D171" s="7">
        <v>0</v>
      </c>
      <c r="E171" s="31">
        <v>0</v>
      </c>
      <c r="F171" s="7">
        <v>144</v>
      </c>
      <c r="G171" s="8">
        <v>0</v>
      </c>
    </row>
    <row r="172" spans="1:7" ht="15" customHeight="1" x14ac:dyDescent="0.2">
      <c r="A172" s="9">
        <v>6172</v>
      </c>
      <c r="B172" s="10"/>
      <c r="C172" s="32" t="s">
        <v>51</v>
      </c>
      <c r="D172" s="12">
        <v>733299</v>
      </c>
      <c r="E172" s="12">
        <v>762784</v>
      </c>
      <c r="F172" s="12">
        <f>F154+F155+F156+F157+F160+F161+F162+F163+F164+F165+F166+F167+F168+F169+F170+F171</f>
        <v>219980.55234000002</v>
      </c>
      <c r="G172" s="13">
        <f>F172/E172*100</f>
        <v>28.839167095796451</v>
      </c>
    </row>
    <row r="173" spans="1:7" ht="15" customHeight="1" x14ac:dyDescent="0.2">
      <c r="A173" s="5">
        <v>6221</v>
      </c>
      <c r="B173" s="28"/>
      <c r="C173" s="29" t="s">
        <v>52</v>
      </c>
      <c r="D173" s="7">
        <v>2805</v>
      </c>
      <c r="E173" s="7">
        <v>202809</v>
      </c>
      <c r="F173" s="7">
        <v>79931</v>
      </c>
      <c r="G173" s="8">
        <v>39.4</v>
      </c>
    </row>
    <row r="174" spans="1:7" ht="15" customHeight="1" x14ac:dyDescent="0.2">
      <c r="A174" s="5">
        <v>6223</v>
      </c>
      <c r="B174" s="28"/>
      <c r="C174" s="29" t="s">
        <v>177</v>
      </c>
      <c r="D174" s="7">
        <v>3665</v>
      </c>
      <c r="E174" s="7">
        <v>3665</v>
      </c>
      <c r="F174" s="7">
        <v>187</v>
      </c>
      <c r="G174" s="8">
        <v>5.0999999999999996</v>
      </c>
    </row>
    <row r="175" spans="1:7" ht="15" customHeight="1" x14ac:dyDescent="0.2">
      <c r="A175" s="5">
        <v>6310</v>
      </c>
      <c r="B175" s="28"/>
      <c r="C175" s="29" t="s">
        <v>54</v>
      </c>
      <c r="D175" s="7">
        <v>300750</v>
      </c>
      <c r="E175" s="7">
        <v>296660</v>
      </c>
      <c r="F175" s="7">
        <v>13653.125530000001</v>
      </c>
      <c r="G175" s="8">
        <f>F175/E175*100</f>
        <v>4.602280566979033</v>
      </c>
    </row>
    <row r="176" spans="1:7" ht="15" customHeight="1" x14ac:dyDescent="0.2">
      <c r="A176" s="5">
        <v>6320</v>
      </c>
      <c r="B176" s="28"/>
      <c r="C176" s="29" t="s">
        <v>56</v>
      </c>
      <c r="D176" s="7">
        <v>59000</v>
      </c>
      <c r="E176" s="7">
        <v>59000</v>
      </c>
      <c r="F176" s="7">
        <v>27316</v>
      </c>
      <c r="G176" s="8">
        <v>46.3</v>
      </c>
    </row>
    <row r="177" spans="1:7" ht="15" customHeight="1" x14ac:dyDescent="0.2">
      <c r="A177" s="5">
        <v>6399</v>
      </c>
      <c r="B177" s="28"/>
      <c r="C177" s="29" t="s">
        <v>178</v>
      </c>
      <c r="D177" s="7">
        <v>105000</v>
      </c>
      <c r="E177" s="7">
        <v>105000</v>
      </c>
      <c r="F177" s="7">
        <v>5256</v>
      </c>
      <c r="G177" s="8">
        <v>5</v>
      </c>
    </row>
    <row r="178" spans="1:7" ht="15" customHeight="1" x14ac:dyDescent="0.2">
      <c r="A178" s="5">
        <v>6402</v>
      </c>
      <c r="B178" s="28"/>
      <c r="C178" s="29" t="s">
        <v>58</v>
      </c>
      <c r="D178" s="7">
        <v>0</v>
      </c>
      <c r="E178" s="7">
        <v>201482</v>
      </c>
      <c r="F178" s="7">
        <v>111458</v>
      </c>
      <c r="G178" s="8">
        <v>55.3</v>
      </c>
    </row>
    <row r="179" spans="1:7" ht="15" customHeight="1" x14ac:dyDescent="0.2">
      <c r="A179" s="5">
        <v>6409</v>
      </c>
      <c r="B179" s="28"/>
      <c r="C179" s="29" t="s">
        <v>60</v>
      </c>
      <c r="D179" s="7">
        <v>50000</v>
      </c>
      <c r="E179" s="7">
        <v>505880</v>
      </c>
      <c r="F179" s="7">
        <v>7099</v>
      </c>
      <c r="G179" s="8">
        <v>1.4</v>
      </c>
    </row>
    <row r="180" spans="1:7" ht="15" customHeight="1" x14ac:dyDescent="0.2">
      <c r="A180" s="27"/>
      <c r="B180" s="28" t="s">
        <v>161</v>
      </c>
      <c r="C180" s="29" t="s">
        <v>179</v>
      </c>
      <c r="D180" s="7">
        <v>0</v>
      </c>
      <c r="E180" s="7">
        <v>6839</v>
      </c>
      <c r="F180" s="7">
        <v>6836</v>
      </c>
      <c r="G180" s="8">
        <v>100</v>
      </c>
    </row>
    <row r="181" spans="1:7" ht="15" customHeight="1" x14ac:dyDescent="0.2">
      <c r="A181" s="27"/>
      <c r="B181" s="28"/>
      <c r="C181" s="29" t="s">
        <v>180</v>
      </c>
      <c r="D181" s="7">
        <v>50000</v>
      </c>
      <c r="E181" s="7">
        <v>498497</v>
      </c>
      <c r="F181" s="7">
        <v>0</v>
      </c>
      <c r="G181" s="8">
        <v>0</v>
      </c>
    </row>
    <row r="182" spans="1:7" ht="15" customHeight="1" x14ac:dyDescent="0.2">
      <c r="A182" s="27"/>
      <c r="B182" s="28"/>
      <c r="C182" s="29" t="s">
        <v>1128</v>
      </c>
      <c r="D182" s="7">
        <v>0</v>
      </c>
      <c r="E182" s="7">
        <v>543</v>
      </c>
      <c r="F182" s="7">
        <v>262</v>
      </c>
      <c r="G182" s="8">
        <v>48.3</v>
      </c>
    </row>
    <row r="183" spans="1:7" ht="15" customHeight="1" x14ac:dyDescent="0.2">
      <c r="A183" s="76" t="s">
        <v>181</v>
      </c>
      <c r="B183" s="77"/>
      <c r="C183" s="78"/>
      <c r="D183" s="12">
        <v>1342594</v>
      </c>
      <c r="E183" s="12">
        <v>2224268</v>
      </c>
      <c r="F183" s="12">
        <f>F173+F174+F175+F176+F177+F178+F179+F172+F153</f>
        <v>483427.58665000001</v>
      </c>
      <c r="G183" s="13">
        <f>F183/E183*100</f>
        <v>21.734232864474965</v>
      </c>
    </row>
    <row r="184" spans="1:7" x14ac:dyDescent="0.2">
      <c r="A184" s="14"/>
      <c r="B184" s="14"/>
      <c r="C184" s="14"/>
      <c r="D184" s="14"/>
      <c r="E184" s="14"/>
      <c r="F184" s="14"/>
      <c r="G184" s="14"/>
    </row>
    <row r="185" spans="1:7" ht="15" customHeight="1" x14ac:dyDescent="0.2">
      <c r="A185" s="5">
        <v>6330</v>
      </c>
      <c r="B185" s="44">
        <v>5342</v>
      </c>
      <c r="C185" s="29" t="s">
        <v>182</v>
      </c>
      <c r="D185" s="7">
        <v>0</v>
      </c>
      <c r="E185" s="7">
        <v>0</v>
      </c>
      <c r="F185" s="7">
        <v>11981</v>
      </c>
      <c r="G185" s="8">
        <v>0</v>
      </c>
    </row>
    <row r="186" spans="1:7" ht="15" customHeight="1" x14ac:dyDescent="0.2">
      <c r="A186" s="5">
        <v>6330</v>
      </c>
      <c r="B186" s="44">
        <v>5345</v>
      </c>
      <c r="C186" s="29" t="s">
        <v>183</v>
      </c>
      <c r="D186" s="7">
        <v>0</v>
      </c>
      <c r="E186" s="7">
        <v>0</v>
      </c>
      <c r="F186" s="7">
        <v>13421661</v>
      </c>
      <c r="G186" s="8">
        <v>0</v>
      </c>
    </row>
    <row r="187" spans="1:7" ht="15" customHeight="1" x14ac:dyDescent="0.2">
      <c r="A187" s="5">
        <v>6330</v>
      </c>
      <c r="B187" s="44">
        <v>5348</v>
      </c>
      <c r="C187" s="29" t="s">
        <v>184</v>
      </c>
      <c r="D187" s="7">
        <v>0</v>
      </c>
      <c r="E187" s="7">
        <v>0</v>
      </c>
      <c r="F187" s="7">
        <v>1500</v>
      </c>
      <c r="G187" s="8">
        <v>0</v>
      </c>
    </row>
    <row r="188" spans="1:7" ht="15" customHeight="1" x14ac:dyDescent="0.2">
      <c r="A188" s="5">
        <v>6330</v>
      </c>
      <c r="B188" s="44">
        <v>5349</v>
      </c>
      <c r="C188" s="29" t="s">
        <v>185</v>
      </c>
      <c r="D188" s="7">
        <v>0</v>
      </c>
      <c r="E188" s="7">
        <v>0</v>
      </c>
      <c r="F188" s="7">
        <v>714463</v>
      </c>
      <c r="G188" s="8">
        <v>0</v>
      </c>
    </row>
    <row r="189" spans="1:7" ht="15" customHeight="1" x14ac:dyDescent="0.2">
      <c r="A189" s="76" t="s">
        <v>183</v>
      </c>
      <c r="B189" s="77"/>
      <c r="C189" s="78"/>
      <c r="D189" s="12">
        <v>0</v>
      </c>
      <c r="E189" s="12">
        <v>0</v>
      </c>
      <c r="F189" s="12">
        <v>14149605</v>
      </c>
      <c r="G189" s="13">
        <v>0</v>
      </c>
    </row>
    <row r="192" spans="1:7" ht="15" customHeight="1" thickBot="1" x14ac:dyDescent="0.25">
      <c r="A192" s="1" t="s">
        <v>186</v>
      </c>
      <c r="G192" s="2" t="s">
        <v>11</v>
      </c>
    </row>
    <row r="193" spans="1:7" ht="13.5" thickBot="1" x14ac:dyDescent="0.25">
      <c r="A193" s="4" t="s">
        <v>2</v>
      </c>
      <c r="B193" s="4" t="s">
        <v>3</v>
      </c>
      <c r="C193" s="4" t="s">
        <v>4</v>
      </c>
      <c r="D193" s="4" t="s">
        <v>5</v>
      </c>
      <c r="E193" s="4" t="s">
        <v>6</v>
      </c>
      <c r="F193" s="4" t="s">
        <v>7</v>
      </c>
      <c r="G193" s="4" t="s">
        <v>8</v>
      </c>
    </row>
    <row r="194" spans="1:7" ht="15" customHeight="1" x14ac:dyDescent="0.2">
      <c r="A194" s="5">
        <v>1019</v>
      </c>
      <c r="B194" s="28"/>
      <c r="C194" s="29" t="s">
        <v>80</v>
      </c>
      <c r="D194" s="7">
        <v>0</v>
      </c>
      <c r="E194" s="7">
        <v>200</v>
      </c>
      <c r="F194" s="7">
        <v>0</v>
      </c>
      <c r="G194" s="8">
        <v>0</v>
      </c>
    </row>
    <row r="195" spans="1:7" ht="15" customHeight="1" x14ac:dyDescent="0.2">
      <c r="A195" s="76" t="s">
        <v>85</v>
      </c>
      <c r="B195" s="77"/>
      <c r="C195" s="78"/>
      <c r="D195" s="12">
        <v>0</v>
      </c>
      <c r="E195" s="12">
        <v>200</v>
      </c>
      <c r="F195" s="12">
        <v>0</v>
      </c>
      <c r="G195" s="13">
        <v>0</v>
      </c>
    </row>
    <row r="196" spans="1:7" x14ac:dyDescent="0.2">
      <c r="A196" s="14"/>
      <c r="B196" s="14"/>
      <c r="C196" s="14"/>
      <c r="D196" s="14"/>
      <c r="E196" s="14"/>
      <c r="F196" s="14"/>
      <c r="G196" s="14"/>
    </row>
    <row r="197" spans="1:7" ht="15" customHeight="1" x14ac:dyDescent="0.2">
      <c r="A197" s="5">
        <v>2115</v>
      </c>
      <c r="B197" s="28"/>
      <c r="C197" s="29" t="str">
        <f>IF(COUNTBLANK(A197)=1,"",VLOOKUP(A197,Paragrafy!$A$14:$B$539,2,0))</f>
        <v>Úspora energie a obnovitelné zdroje</v>
      </c>
      <c r="D197" s="7">
        <v>100000</v>
      </c>
      <c r="E197" s="7">
        <v>36909</v>
      </c>
      <c r="F197" s="7">
        <v>0</v>
      </c>
      <c r="G197" s="8">
        <v>0</v>
      </c>
    </row>
    <row r="198" spans="1:7" ht="15" customHeight="1" x14ac:dyDescent="0.2">
      <c r="A198" s="5">
        <v>2125</v>
      </c>
      <c r="B198" s="28"/>
      <c r="C198" s="29" t="str">
        <f>IF(COUNTBLANK(A198)=1,"",VLOOKUP(A198,Paragrafy!$A$14:$B$539,2,0))</f>
        <v>Podpora podnikání a inovací</v>
      </c>
      <c r="D198" s="7">
        <v>0</v>
      </c>
      <c r="E198" s="7">
        <v>14510</v>
      </c>
      <c r="F198" s="7">
        <v>0</v>
      </c>
      <c r="G198" s="8">
        <v>0</v>
      </c>
    </row>
    <row r="199" spans="1:7" ht="15" customHeight="1" x14ac:dyDescent="0.2">
      <c r="A199" s="5">
        <v>2141</v>
      </c>
      <c r="B199" s="28"/>
      <c r="C199" s="29" t="str">
        <f>IF(COUNTBLANK(A199)=1,"",VLOOKUP(A199,Paragrafy!$A$14:$B$539,2,0))</f>
        <v>Vnitřní obchod</v>
      </c>
      <c r="D199" s="7">
        <v>0</v>
      </c>
      <c r="E199" s="7">
        <v>500</v>
      </c>
      <c r="F199" s="7">
        <v>0</v>
      </c>
      <c r="G199" s="8">
        <v>0</v>
      </c>
    </row>
    <row r="200" spans="1:7" ht="15" customHeight="1" x14ac:dyDescent="0.2">
      <c r="A200" s="5">
        <v>2143</v>
      </c>
      <c r="B200" s="28"/>
      <c r="C200" s="29" t="str">
        <f>IF(COUNTBLANK(A200)=1,"",VLOOKUP(A200,Paragrafy!$A$14:$B$539,2,0))</f>
        <v>Cestovní ruch</v>
      </c>
      <c r="D200" s="7">
        <v>39223</v>
      </c>
      <c r="E200" s="7">
        <v>143107</v>
      </c>
      <c r="F200" s="7">
        <v>13295</v>
      </c>
      <c r="G200" s="8">
        <v>9.3000000000000007</v>
      </c>
    </row>
    <row r="201" spans="1:7" ht="15" customHeight="1" x14ac:dyDescent="0.2">
      <c r="A201" s="5">
        <v>2212</v>
      </c>
      <c r="B201" s="28"/>
      <c r="C201" s="29" t="str">
        <f>IF(COUNTBLANK(A201)=1,"",VLOOKUP(A201,Paragrafy!$A$14:$B$539,2,0))</f>
        <v>Silnice</v>
      </c>
      <c r="D201" s="7">
        <v>778019</v>
      </c>
      <c r="E201" s="7">
        <v>1109124</v>
      </c>
      <c r="F201" s="7">
        <v>32820</v>
      </c>
      <c r="G201" s="8">
        <v>3</v>
      </c>
    </row>
    <row r="202" spans="1:7" ht="15" customHeight="1" x14ac:dyDescent="0.2">
      <c r="A202" s="5">
        <v>2219</v>
      </c>
      <c r="B202" s="28"/>
      <c r="C202" s="29" t="str">
        <f>IF(COUNTBLANK(A202)=1,"",VLOOKUP(A202,Paragrafy!$A$14:$B$539,2,0))</f>
        <v>Ostatní záležitosti pozemních komunikací</v>
      </c>
      <c r="D202" s="7">
        <v>48000</v>
      </c>
      <c r="E202" s="7">
        <v>53856</v>
      </c>
      <c r="F202" s="7">
        <v>5856</v>
      </c>
      <c r="G202" s="8">
        <v>10.9</v>
      </c>
    </row>
    <row r="203" spans="1:7" ht="15" customHeight="1" x14ac:dyDescent="0.2">
      <c r="A203" s="5">
        <v>2251</v>
      </c>
      <c r="B203" s="28"/>
      <c r="C203" s="29" t="str">
        <f>IF(COUNTBLANK(A203)=1,"",VLOOKUP(A203,Paragrafy!$A$14:$B$539,2,0))</f>
        <v>Letiště</v>
      </c>
      <c r="D203" s="7">
        <v>200032</v>
      </c>
      <c r="E203" s="7">
        <v>359877</v>
      </c>
      <c r="F203" s="7">
        <v>31892</v>
      </c>
      <c r="G203" s="8">
        <v>8.9</v>
      </c>
    </row>
    <row r="204" spans="1:7" ht="15" customHeight="1" x14ac:dyDescent="0.2">
      <c r="A204" s="5">
        <v>2299</v>
      </c>
      <c r="B204" s="28"/>
      <c r="C204" s="29" t="str">
        <f>IF(COUNTBLANK(A204)=1,"",VLOOKUP(A204,Paragrafy!$A$14:$B$539,2,0))</f>
        <v>Ostatní záležitosti v dopravě</v>
      </c>
      <c r="D204" s="7">
        <v>1000</v>
      </c>
      <c r="E204" s="7">
        <v>20596</v>
      </c>
      <c r="F204" s="7">
        <v>0</v>
      </c>
      <c r="G204" s="8">
        <v>0</v>
      </c>
    </row>
    <row r="205" spans="1:7" ht="15" customHeight="1" x14ac:dyDescent="0.2">
      <c r="A205" s="5">
        <v>2321</v>
      </c>
      <c r="B205" s="28"/>
      <c r="C205" s="29" t="str">
        <f>IF(COUNTBLANK(A205)=1,"",VLOOKUP(A205,Paragrafy!$A$14:$B$539,2,0))</f>
        <v>Odvádění a čistění odpadních vod a nakládání s kaly</v>
      </c>
      <c r="D205" s="7">
        <v>0</v>
      </c>
      <c r="E205" s="7">
        <v>1720</v>
      </c>
      <c r="F205" s="7">
        <v>120</v>
      </c>
      <c r="G205" s="8">
        <v>7</v>
      </c>
    </row>
    <row r="206" spans="1:7" ht="15" customHeight="1" x14ac:dyDescent="0.2">
      <c r="A206" s="5">
        <v>2341</v>
      </c>
      <c r="B206" s="28"/>
      <c r="C206" s="29" t="str">
        <f>IF(COUNTBLANK(A206)=1,"",VLOOKUP(A206,Paragrafy!$A$14:$B$539,2,0))</f>
        <v>Vodní díla v zemědělské krajině</v>
      </c>
      <c r="D206" s="7">
        <v>0</v>
      </c>
      <c r="E206" s="7">
        <v>80</v>
      </c>
      <c r="F206" s="7">
        <v>80</v>
      </c>
      <c r="G206" s="8">
        <v>100</v>
      </c>
    </row>
    <row r="207" spans="1:7" ht="15" customHeight="1" x14ac:dyDescent="0.2">
      <c r="A207" s="5">
        <v>2369</v>
      </c>
      <c r="B207" s="28"/>
      <c r="C207" s="29" t="str">
        <f>IF(COUNTBLANK(A207)=1,"",VLOOKUP(A207,Paragrafy!$A$14:$B$539,2,0))</f>
        <v>Ostatní správa ve vodním hospodářství</v>
      </c>
      <c r="D207" s="7">
        <v>100</v>
      </c>
      <c r="E207" s="7">
        <v>3488</v>
      </c>
      <c r="F207" s="7">
        <v>0</v>
      </c>
      <c r="G207" s="8">
        <v>0</v>
      </c>
    </row>
    <row r="208" spans="1:7" ht="15" customHeight="1" x14ac:dyDescent="0.2">
      <c r="A208" s="5">
        <v>2399</v>
      </c>
      <c r="B208" s="28"/>
      <c r="C208" s="29" t="str">
        <f>IF(COUNTBLANK(A208)=1,"",VLOOKUP(A208,Paragrafy!$A$14:$B$539,2,0))</f>
        <v>Ostatní záležitosti vodního hospodářství</v>
      </c>
      <c r="D208" s="7">
        <v>15000</v>
      </c>
      <c r="E208" s="7">
        <v>64085</v>
      </c>
      <c r="F208" s="7">
        <v>4582</v>
      </c>
      <c r="G208" s="8">
        <v>7.1</v>
      </c>
    </row>
    <row r="209" spans="1:7" ht="15" customHeight="1" x14ac:dyDescent="0.2">
      <c r="A209" s="76" t="s">
        <v>96</v>
      </c>
      <c r="B209" s="77"/>
      <c r="C209" s="78"/>
      <c r="D209" s="12">
        <v>1181374</v>
      </c>
      <c r="E209" s="12">
        <v>1807852</v>
      </c>
      <c r="F209" s="12">
        <v>88645</v>
      </c>
      <c r="G209" s="13">
        <v>4.9000000000000004</v>
      </c>
    </row>
    <row r="210" spans="1:7" x14ac:dyDescent="0.2">
      <c r="A210" s="14"/>
      <c r="B210" s="14"/>
      <c r="C210" s="14"/>
      <c r="D210" s="14"/>
      <c r="E210" s="14"/>
      <c r="F210" s="14"/>
      <c r="G210" s="14"/>
    </row>
    <row r="211" spans="1:7" ht="15" customHeight="1" x14ac:dyDescent="0.2">
      <c r="A211" s="5">
        <v>3112</v>
      </c>
      <c r="B211" s="28"/>
      <c r="C211" s="29" t="str">
        <f>IF(COUNTBLANK(A211)=1,"",VLOOKUP(A211,Paragrafy!$A$14:$B$539,2,0))</f>
        <v>Mateřské školy pro děti se speciálními vzdělávacími potřebami</v>
      </c>
      <c r="D211" s="7">
        <v>900</v>
      </c>
      <c r="E211" s="7">
        <v>9800</v>
      </c>
      <c r="F211" s="7">
        <v>100</v>
      </c>
      <c r="G211" s="8">
        <v>1</v>
      </c>
    </row>
    <row r="212" spans="1:7" ht="15" customHeight="1" x14ac:dyDescent="0.2">
      <c r="A212" s="5">
        <v>3113</v>
      </c>
      <c r="B212" s="28"/>
      <c r="C212" s="29" t="str">
        <f>IF(COUNTBLANK(A212)=1,"",VLOOKUP(A212,Paragrafy!$A$14:$B$539,2,0))</f>
        <v>Základní školy</v>
      </c>
      <c r="D212" s="7">
        <v>10400</v>
      </c>
      <c r="E212" s="7">
        <v>14825</v>
      </c>
      <c r="F212" s="7">
        <v>764</v>
      </c>
      <c r="G212" s="8">
        <v>5.2</v>
      </c>
    </row>
    <row r="213" spans="1:7" ht="15" customHeight="1" x14ac:dyDescent="0.2">
      <c r="A213" s="5">
        <v>3114</v>
      </c>
      <c r="B213" s="28"/>
      <c r="C213" s="29" t="str">
        <f>IF(COUNTBLANK(A213)=1,"",VLOOKUP(A213,Paragrafy!$A$14:$B$539,2,0))</f>
        <v>Základní školy pro žáky se speciálními vzdělávacími potřebami</v>
      </c>
      <c r="D213" s="7">
        <v>54203</v>
      </c>
      <c r="E213" s="7">
        <v>131277</v>
      </c>
      <c r="F213" s="7">
        <v>29533</v>
      </c>
      <c r="G213" s="8">
        <v>22.5</v>
      </c>
    </row>
    <row r="214" spans="1:7" ht="15" customHeight="1" x14ac:dyDescent="0.2">
      <c r="A214" s="5">
        <v>3121</v>
      </c>
      <c r="B214" s="28"/>
      <c r="C214" s="29" t="str">
        <f>IF(COUNTBLANK(A214)=1,"",VLOOKUP(A214,Paragrafy!$A$14:$B$539,2,0))</f>
        <v>Gymnázia</v>
      </c>
      <c r="D214" s="7">
        <v>196830</v>
      </c>
      <c r="E214" s="7">
        <v>294481</v>
      </c>
      <c r="F214" s="7">
        <v>28315</v>
      </c>
      <c r="G214" s="8">
        <v>9.6</v>
      </c>
    </row>
    <row r="215" spans="1:7" ht="15" customHeight="1" x14ac:dyDescent="0.2">
      <c r="A215" s="5">
        <v>3122</v>
      </c>
      <c r="B215" s="28"/>
      <c r="C215" s="29" t="str">
        <f>IF(COUNTBLANK(A215)=1,"",VLOOKUP(A215,Paragrafy!$A$14:$B$539,2,0))</f>
        <v>Střední odborné školy</v>
      </c>
      <c r="D215" s="7">
        <v>91500</v>
      </c>
      <c r="E215" s="7">
        <v>135888</v>
      </c>
      <c r="F215" s="7">
        <v>2841</v>
      </c>
      <c r="G215" s="8">
        <v>2.1</v>
      </c>
    </row>
    <row r="216" spans="1:7" ht="15" customHeight="1" x14ac:dyDescent="0.2">
      <c r="A216" s="5">
        <v>3124</v>
      </c>
      <c r="B216" s="28"/>
      <c r="C216" s="29" t="str">
        <f>IF(COUNTBLANK(A216)=1,"",VLOOKUP(A216,Paragrafy!$A$14:$B$539,2,0))</f>
        <v>Střední školy a konzervatoře pro žáky se speciálními vzdělávacími potřebami</v>
      </c>
      <c r="D216" s="7">
        <v>7800</v>
      </c>
      <c r="E216" s="7">
        <v>8524</v>
      </c>
      <c r="F216" s="7">
        <v>815</v>
      </c>
      <c r="G216" s="8">
        <v>9.6</v>
      </c>
    </row>
    <row r="217" spans="1:7" ht="15" customHeight="1" x14ac:dyDescent="0.2">
      <c r="A217" s="5">
        <v>3125</v>
      </c>
      <c r="B217" s="28"/>
      <c r="C217" s="29" t="str">
        <f>IF(COUNTBLANK(A217)=1,"",VLOOKUP(A217,Paragrafy!$A$14:$B$539,2,0))</f>
        <v>Střediska praktického vyučování a školní hospodářství</v>
      </c>
      <c r="D217" s="7">
        <v>15600</v>
      </c>
      <c r="E217" s="7">
        <v>18500</v>
      </c>
      <c r="F217" s="7">
        <v>0</v>
      </c>
      <c r="G217" s="8">
        <v>0</v>
      </c>
    </row>
    <row r="218" spans="1:7" ht="15" customHeight="1" x14ac:dyDescent="0.2">
      <c r="A218" s="5">
        <v>3126</v>
      </c>
      <c r="B218" s="28"/>
      <c r="C218" s="29" t="str">
        <f>IF(COUNTBLANK(A218)=1,"",VLOOKUP(A218,Paragrafy!$A$14:$B$539,2,0))</f>
        <v>Konzervatoře</v>
      </c>
      <c r="D218" s="7">
        <v>0</v>
      </c>
      <c r="E218" s="7">
        <v>2000</v>
      </c>
      <c r="F218" s="7">
        <v>0</v>
      </c>
      <c r="G218" s="8">
        <v>0</v>
      </c>
    </row>
    <row r="219" spans="1:7" ht="15" customHeight="1" x14ac:dyDescent="0.2">
      <c r="A219" s="5">
        <v>3127</v>
      </c>
      <c r="B219" s="28"/>
      <c r="C219" s="29" t="str">
        <f>IF(COUNTBLANK(A219)=1,"",VLOOKUP(A219,Paragrafy!$A$14:$B$539,2,0))</f>
        <v>Střední školy</v>
      </c>
      <c r="D219" s="7">
        <v>564393</v>
      </c>
      <c r="E219" s="7">
        <v>636243</v>
      </c>
      <c r="F219" s="7">
        <v>52920</v>
      </c>
      <c r="G219" s="8">
        <v>8.3000000000000007</v>
      </c>
    </row>
    <row r="220" spans="1:7" ht="15" customHeight="1" x14ac:dyDescent="0.2">
      <c r="A220" s="5">
        <v>3133</v>
      </c>
      <c r="B220" s="28"/>
      <c r="C220" s="29" t="str">
        <f>IF(COUNTBLANK(A220)=1,"",VLOOKUP(A220,Paragrafy!$A$14:$B$539,2,0))</f>
        <v>Dětské domovy</v>
      </c>
      <c r="D220" s="7">
        <v>13100</v>
      </c>
      <c r="E220" s="7">
        <v>25808</v>
      </c>
      <c r="F220" s="7">
        <v>500</v>
      </c>
      <c r="G220" s="8">
        <v>1.9</v>
      </c>
    </row>
    <row r="221" spans="1:7" ht="15" customHeight="1" x14ac:dyDescent="0.2">
      <c r="A221" s="5">
        <v>3141</v>
      </c>
      <c r="B221" s="28"/>
      <c r="C221" s="29" t="str">
        <f>IF(COUNTBLANK(A221)=1,"",VLOOKUP(A221,Paragrafy!$A$14:$B$539,2,0))</f>
        <v>Školní stravování</v>
      </c>
      <c r="D221" s="7">
        <v>0</v>
      </c>
      <c r="E221" s="7">
        <v>9575</v>
      </c>
      <c r="F221" s="7">
        <v>0</v>
      </c>
      <c r="G221" s="8">
        <v>0</v>
      </c>
    </row>
    <row r="222" spans="1:7" ht="15" customHeight="1" x14ac:dyDescent="0.2">
      <c r="A222" s="5">
        <v>3146</v>
      </c>
      <c r="B222" s="28"/>
      <c r="C222" s="29" t="str">
        <f>IF(COUNTBLANK(A222)=1,"",VLOOKUP(A222,Paragrafy!$A$14:$B$539,2,0))</f>
        <v>Zařízení výchovného poradenství</v>
      </c>
      <c r="D222" s="7">
        <v>2000</v>
      </c>
      <c r="E222" s="7">
        <v>4723</v>
      </c>
      <c r="F222" s="7">
        <v>762</v>
      </c>
      <c r="G222" s="8">
        <v>16.100000000000001</v>
      </c>
    </row>
    <row r="223" spans="1:7" ht="15" customHeight="1" x14ac:dyDescent="0.2">
      <c r="A223" s="5">
        <v>3147</v>
      </c>
      <c r="B223" s="28"/>
      <c r="C223" s="29" t="str">
        <f>IF(COUNTBLANK(A223)=1,"",VLOOKUP(A223,Paragrafy!$A$14:$B$539,2,0))</f>
        <v>Domovy mládeže</v>
      </c>
      <c r="D223" s="7">
        <v>1150</v>
      </c>
      <c r="E223" s="7">
        <v>1150</v>
      </c>
      <c r="F223" s="7">
        <v>0</v>
      </c>
      <c r="G223" s="8">
        <v>0</v>
      </c>
    </row>
    <row r="224" spans="1:7" ht="15" customHeight="1" x14ac:dyDescent="0.2">
      <c r="A224" s="5">
        <v>3231</v>
      </c>
      <c r="B224" s="28"/>
      <c r="C224" s="29" t="str">
        <f>IF(COUNTBLANK(A224)=1,"",VLOOKUP(A224,Paragrafy!$A$14:$B$539,2,0))</f>
        <v>Základní umělecké školy</v>
      </c>
      <c r="D224" s="7">
        <v>10000</v>
      </c>
      <c r="E224" s="7">
        <v>27849</v>
      </c>
      <c r="F224" s="7">
        <v>1017</v>
      </c>
      <c r="G224" s="8">
        <v>3.7</v>
      </c>
    </row>
    <row r="225" spans="1:7" ht="15" customHeight="1" x14ac:dyDescent="0.2">
      <c r="A225" s="5">
        <v>3299</v>
      </c>
      <c r="B225" s="28"/>
      <c r="C225" s="29" t="str">
        <f>IF(COUNTBLANK(A225)=1,"",VLOOKUP(A225,Paragrafy!$A$14:$B$539,2,0))</f>
        <v>Ostatní záležitosti vzdělávání</v>
      </c>
      <c r="D225" s="7">
        <v>126070</v>
      </c>
      <c r="E225" s="7">
        <v>178454</v>
      </c>
      <c r="F225" s="7">
        <v>6140</v>
      </c>
      <c r="G225" s="8">
        <v>3.4</v>
      </c>
    </row>
    <row r="226" spans="1:7" ht="15" customHeight="1" x14ac:dyDescent="0.2">
      <c r="A226" s="5">
        <v>3311</v>
      </c>
      <c r="B226" s="28"/>
      <c r="C226" s="29" t="str">
        <f>IF(COUNTBLANK(A226)=1,"",VLOOKUP(A226,Paragrafy!$A$14:$B$539,2,0))</f>
        <v>Divadelní činnost</v>
      </c>
      <c r="D226" s="7">
        <v>57480</v>
      </c>
      <c r="E226" s="7">
        <v>72991</v>
      </c>
      <c r="F226" s="7">
        <v>0</v>
      </c>
      <c r="G226" s="8">
        <v>0</v>
      </c>
    </row>
    <row r="227" spans="1:7" ht="15" customHeight="1" x14ac:dyDescent="0.2">
      <c r="A227" s="5">
        <v>3315</v>
      </c>
      <c r="B227" s="28"/>
      <c r="C227" s="29" t="str">
        <f>IF(COUNTBLANK(A227)=1,"",VLOOKUP(A227,Paragrafy!$A$14:$B$539,2,0))</f>
        <v>Činnosti muzeí a galerií</v>
      </c>
      <c r="D227" s="7">
        <v>78600</v>
      </c>
      <c r="E227" s="7">
        <v>94913</v>
      </c>
      <c r="F227" s="7">
        <v>2641</v>
      </c>
      <c r="G227" s="8">
        <v>2.8</v>
      </c>
    </row>
    <row r="228" spans="1:7" ht="15" customHeight="1" x14ac:dyDescent="0.2">
      <c r="A228" s="5">
        <v>3319</v>
      </c>
      <c r="B228" s="28"/>
      <c r="C228" s="29" t="str">
        <f>IF(COUNTBLANK(A228)=1,"",VLOOKUP(A228,Paragrafy!$A$14:$B$539,2,0))</f>
        <v>Ostatní záležitosti kultury</v>
      </c>
      <c r="D228" s="7">
        <v>398480</v>
      </c>
      <c r="E228" s="7">
        <v>231434</v>
      </c>
      <c r="F228" s="7">
        <v>18450</v>
      </c>
      <c r="G228" s="8">
        <v>8</v>
      </c>
    </row>
    <row r="229" spans="1:7" ht="15" customHeight="1" x14ac:dyDescent="0.2">
      <c r="A229" s="5">
        <v>3322</v>
      </c>
      <c r="B229" s="28"/>
      <c r="C229" s="29" t="str">
        <f>IF(COUNTBLANK(A229)=1,"",VLOOKUP(A229,Paragrafy!$A$14:$B$539,2,0))</f>
        <v>Zachování a obnova kulturních památek</v>
      </c>
      <c r="D229" s="7">
        <v>193916</v>
      </c>
      <c r="E229" s="7">
        <v>188282</v>
      </c>
      <c r="F229" s="7">
        <v>8971</v>
      </c>
      <c r="G229" s="8">
        <v>4.8</v>
      </c>
    </row>
    <row r="230" spans="1:7" ht="15" customHeight="1" x14ac:dyDescent="0.2">
      <c r="A230" s="5">
        <v>3326</v>
      </c>
      <c r="B230" s="28"/>
      <c r="C230" s="29" t="str">
        <f>IF(COUNTBLANK(A230)=1,"",VLOOKUP(A230,Paragrafy!$A$14:$B$539,2,0))</f>
        <v>Pořízení, zachování a obnova hodnot místního kulturního, národního a historického povědomí</v>
      </c>
      <c r="D230" s="7">
        <v>120000</v>
      </c>
      <c r="E230" s="7">
        <v>220500</v>
      </c>
      <c r="F230" s="7">
        <v>0</v>
      </c>
      <c r="G230" s="8">
        <v>0</v>
      </c>
    </row>
    <row r="231" spans="1:7" ht="15" customHeight="1" x14ac:dyDescent="0.2">
      <c r="A231" s="5">
        <v>3419</v>
      </c>
      <c r="B231" s="28"/>
      <c r="C231" s="29" t="str">
        <f>IF(COUNTBLANK(A231)=1,"",VLOOKUP(A231,Paragrafy!$A$14:$B$539,2,0))</f>
        <v>Ostatní sportovní činnost</v>
      </c>
      <c r="D231" s="7">
        <v>41500</v>
      </c>
      <c r="E231" s="7">
        <v>65351</v>
      </c>
      <c r="F231" s="7">
        <v>22615</v>
      </c>
      <c r="G231" s="8">
        <v>34.6</v>
      </c>
    </row>
    <row r="232" spans="1:7" ht="15" customHeight="1" x14ac:dyDescent="0.2">
      <c r="A232" s="5">
        <v>3421</v>
      </c>
      <c r="B232" s="28"/>
      <c r="C232" s="29" t="str">
        <f>IF(COUNTBLANK(A232)=1,"",VLOOKUP(A232,Paragrafy!$A$14:$B$539,2,0))</f>
        <v>Využití volného času dětí a mládeže</v>
      </c>
      <c r="D232" s="7">
        <v>0</v>
      </c>
      <c r="E232" s="7">
        <v>10</v>
      </c>
      <c r="F232" s="7">
        <v>10</v>
      </c>
      <c r="G232" s="8">
        <v>100</v>
      </c>
    </row>
    <row r="233" spans="1:7" ht="15" customHeight="1" x14ac:dyDescent="0.2">
      <c r="A233" s="5">
        <v>3522</v>
      </c>
      <c r="B233" s="28"/>
      <c r="C233" s="29" t="str">
        <f>IF(COUNTBLANK(A233)=1,"",VLOOKUP(A233,Paragrafy!$A$14:$B$539,2,0))</f>
        <v>Ostatní nemocnice</v>
      </c>
      <c r="D233" s="7">
        <v>633961</v>
      </c>
      <c r="E233" s="7">
        <v>1262033</v>
      </c>
      <c r="F233" s="7">
        <v>371193</v>
      </c>
      <c r="G233" s="8">
        <v>29.4</v>
      </c>
    </row>
    <row r="234" spans="1:7" ht="15" customHeight="1" x14ac:dyDescent="0.2">
      <c r="A234" s="5">
        <v>3526</v>
      </c>
      <c r="B234" s="28"/>
      <c r="C234" s="29" t="str">
        <f>IF(COUNTBLANK(A234)=1,"",VLOOKUP(A234,Paragrafy!$A$14:$B$539,2,0))</f>
        <v>Lázeňské léčebny, ozdravovny, sanatoria</v>
      </c>
      <c r="D234" s="7">
        <v>28000</v>
      </c>
      <c r="E234" s="7">
        <v>59556</v>
      </c>
      <c r="F234" s="7">
        <v>11016</v>
      </c>
      <c r="G234" s="8">
        <v>18.5</v>
      </c>
    </row>
    <row r="235" spans="1:7" ht="15" customHeight="1" x14ac:dyDescent="0.2">
      <c r="A235" s="5">
        <v>3533</v>
      </c>
      <c r="B235" s="28"/>
      <c r="C235" s="29" t="str">
        <f>IF(COUNTBLANK(A235)=1,"",VLOOKUP(A235,Paragrafy!$A$14:$B$539,2,0))</f>
        <v>Zdravotnická záchranná služba</v>
      </c>
      <c r="D235" s="7">
        <v>53835</v>
      </c>
      <c r="E235" s="7">
        <v>139465</v>
      </c>
      <c r="F235" s="7">
        <v>9532</v>
      </c>
      <c r="G235" s="8">
        <v>6.8</v>
      </c>
    </row>
    <row r="236" spans="1:7" ht="15" customHeight="1" x14ac:dyDescent="0.2">
      <c r="A236" s="5">
        <v>3599</v>
      </c>
      <c r="B236" s="28"/>
      <c r="C236" s="29" t="str">
        <f>IF(COUNTBLANK(A236)=1,"",VLOOKUP(A236,Paragrafy!$A$14:$B$539,2,0))</f>
        <v>Ostatní činnost ve zdravotnictví</v>
      </c>
      <c r="D236" s="7">
        <v>132500</v>
      </c>
      <c r="E236" s="7">
        <v>165077</v>
      </c>
      <c r="F236" s="7">
        <v>700</v>
      </c>
      <c r="G236" s="8">
        <v>0.4</v>
      </c>
    </row>
    <row r="237" spans="1:7" ht="15" customHeight="1" x14ac:dyDescent="0.2">
      <c r="A237" s="5">
        <v>3635</v>
      </c>
      <c r="B237" s="28"/>
      <c r="C237" s="29" t="str">
        <f>IF(COUNTBLANK(A237)=1,"",VLOOKUP(A237,Paragrafy!$A$14:$B$539,2,0))</f>
        <v>Územní plánování</v>
      </c>
      <c r="D237" s="7">
        <v>44250</v>
      </c>
      <c r="E237" s="7">
        <v>44250</v>
      </c>
      <c r="F237" s="7">
        <v>0</v>
      </c>
      <c r="G237" s="8">
        <v>0</v>
      </c>
    </row>
    <row r="238" spans="1:7" ht="15" customHeight="1" x14ac:dyDescent="0.2">
      <c r="A238" s="5">
        <v>3636</v>
      </c>
      <c r="B238" s="28"/>
      <c r="C238" s="29" t="str">
        <f>IF(COUNTBLANK(A238)=1,"",VLOOKUP(A238,Paragrafy!$A$14:$B$539,2,0))</f>
        <v>Územní rozvoj</v>
      </c>
      <c r="D238" s="7">
        <v>90705</v>
      </c>
      <c r="E238" s="7">
        <v>169096</v>
      </c>
      <c r="F238" s="7">
        <v>63444</v>
      </c>
      <c r="G238" s="8">
        <v>37.5</v>
      </c>
    </row>
    <row r="239" spans="1:7" ht="15" customHeight="1" x14ac:dyDescent="0.2">
      <c r="A239" s="5">
        <v>3639</v>
      </c>
      <c r="B239" s="28"/>
      <c r="C239" s="29" t="str">
        <f>IF(COUNTBLANK(A239)=1,"",VLOOKUP(A239,Paragrafy!$A$14:$B$539,2,0))</f>
        <v>Komunální služby a územní rozvoj jinde nezařazené</v>
      </c>
      <c r="D239" s="7">
        <v>97388</v>
      </c>
      <c r="E239" s="7">
        <v>91525</v>
      </c>
      <c r="F239" s="7">
        <v>366</v>
      </c>
      <c r="G239" s="8">
        <v>0.4</v>
      </c>
    </row>
    <row r="240" spans="1:7" ht="15" customHeight="1" x14ac:dyDescent="0.2">
      <c r="A240" s="5">
        <v>3713</v>
      </c>
      <c r="B240" s="28"/>
      <c r="C240" s="29" t="str">
        <f>IF(COUNTBLANK(A240)=1,"",VLOOKUP(A240,Paragrafy!$A$14:$B$539,2,0))</f>
        <v>Změny technologií vytápění</v>
      </c>
      <c r="D240" s="7">
        <v>99530</v>
      </c>
      <c r="E240" s="7">
        <v>346187</v>
      </c>
      <c r="F240" s="7">
        <v>54542</v>
      </c>
      <c r="G240" s="8">
        <v>15.8</v>
      </c>
    </row>
    <row r="241" spans="1:7" ht="15" customHeight="1" x14ac:dyDescent="0.2">
      <c r="A241" s="5">
        <v>3792</v>
      </c>
      <c r="B241" s="28"/>
      <c r="C241" s="29" t="str">
        <f>IF(COUNTBLANK(A241)=1,"",VLOOKUP(A241,Paragrafy!$A$14:$B$539,2,0))</f>
        <v>Ekologická výchova a osvěta</v>
      </c>
      <c r="D241" s="7">
        <v>0</v>
      </c>
      <c r="E241" s="7">
        <v>8000</v>
      </c>
      <c r="F241" s="7">
        <v>0</v>
      </c>
      <c r="G241" s="8">
        <v>0</v>
      </c>
    </row>
    <row r="242" spans="1:7" ht="15" customHeight="1" x14ac:dyDescent="0.2">
      <c r="A242" s="5">
        <v>3799</v>
      </c>
      <c r="B242" s="28"/>
      <c r="C242" s="29" t="str">
        <f>IF(COUNTBLANK(A242)=1,"",VLOOKUP(A242,Paragrafy!$A$14:$B$539,2,0))</f>
        <v>Ostatní ekologické záležitosti</v>
      </c>
      <c r="D242" s="7">
        <v>0</v>
      </c>
      <c r="E242" s="7">
        <v>640</v>
      </c>
      <c r="F242" s="7">
        <v>140</v>
      </c>
      <c r="G242" s="8">
        <v>21.9</v>
      </c>
    </row>
    <row r="243" spans="1:7" ht="15" customHeight="1" x14ac:dyDescent="0.2">
      <c r="A243" s="76" t="s">
        <v>135</v>
      </c>
      <c r="B243" s="77"/>
      <c r="C243" s="78"/>
      <c r="D243" s="12">
        <v>3164091</v>
      </c>
      <c r="E243" s="12">
        <v>4658407</v>
      </c>
      <c r="F243" s="12">
        <v>687327</v>
      </c>
      <c r="G243" s="13">
        <v>14.8</v>
      </c>
    </row>
    <row r="244" spans="1:7" x14ac:dyDescent="0.2">
      <c r="A244" s="14"/>
      <c r="B244" s="14"/>
      <c r="C244" s="14"/>
      <c r="D244" s="14"/>
      <c r="E244" s="14"/>
      <c r="F244" s="14"/>
      <c r="G244" s="14"/>
    </row>
    <row r="245" spans="1:7" ht="15" customHeight="1" x14ac:dyDescent="0.2">
      <c r="A245" s="5">
        <v>4312</v>
      </c>
      <c r="B245" s="28"/>
      <c r="C245" s="29" t="str">
        <f>IF(COUNTBLANK(A245)=1,"",VLOOKUP(A245,Paragrafy!$A$14:$B$539,2,0))</f>
        <v>Odborné sociální poradenství</v>
      </c>
      <c r="D245" s="7">
        <v>4000</v>
      </c>
      <c r="E245" s="7">
        <v>4000</v>
      </c>
      <c r="F245" s="7">
        <v>272</v>
      </c>
      <c r="G245" s="8">
        <v>6.8</v>
      </c>
    </row>
    <row r="246" spans="1:7" ht="15" customHeight="1" x14ac:dyDescent="0.2">
      <c r="A246" s="5">
        <v>4324</v>
      </c>
      <c r="B246" s="28"/>
      <c r="C246" s="29" t="str">
        <f>IF(COUNTBLANK(A246)=1,"",VLOOKUP(A246,Paragrafy!$A$14:$B$539,2,0))</f>
        <v>Zařízení pro děti vyžadující okamžitou pomoc</v>
      </c>
      <c r="D246" s="7">
        <v>25300</v>
      </c>
      <c r="E246" s="7">
        <v>27790</v>
      </c>
      <c r="F246" s="7">
        <v>0</v>
      </c>
      <c r="G246" s="8">
        <v>0</v>
      </c>
    </row>
    <row r="247" spans="1:7" ht="15" customHeight="1" x14ac:dyDescent="0.2">
      <c r="A247" s="5">
        <v>4344</v>
      </c>
      <c r="B247" s="28"/>
      <c r="C247" s="29" t="str">
        <f>IF(COUNTBLANK(A247)=1,"",VLOOKUP(A247,Paragrafy!$A$14:$B$539,2,0))</f>
        <v>Sociální rehabilitace</v>
      </c>
      <c r="D247" s="7">
        <v>0</v>
      </c>
      <c r="E247" s="7">
        <v>600</v>
      </c>
      <c r="F247" s="7">
        <v>600</v>
      </c>
      <c r="G247" s="8">
        <v>100</v>
      </c>
    </row>
    <row r="248" spans="1:7" ht="15" customHeight="1" x14ac:dyDescent="0.2">
      <c r="A248" s="5">
        <v>4350</v>
      </c>
      <c r="B248" s="28"/>
      <c r="C248" s="29" t="str">
        <f>IF(COUNTBLANK(A248)=1,"",VLOOKUP(A248,Paragrafy!$A$14:$B$539,2,0))</f>
        <v>Domovy pro seniory</v>
      </c>
      <c r="D248" s="7">
        <v>138379</v>
      </c>
      <c r="E248" s="7">
        <v>138689</v>
      </c>
      <c r="F248" s="7">
        <v>19718</v>
      </c>
      <c r="G248" s="8">
        <v>14.2</v>
      </c>
    </row>
    <row r="249" spans="1:7" ht="15" customHeight="1" x14ac:dyDescent="0.2">
      <c r="A249" s="5">
        <v>4351</v>
      </c>
      <c r="B249" s="28"/>
      <c r="C249" s="29" t="str">
        <f>IF(COUNTBLANK(A249)=1,"",VLOOKUP(A249,Paragrafy!$A$14:$B$539,2,0))</f>
        <v>Osobní asistence, pečovatelská služba a podpora samostatného bydlení</v>
      </c>
      <c r="D249" s="7">
        <v>0</v>
      </c>
      <c r="E249" s="7">
        <v>1059</v>
      </c>
      <c r="F249" s="7">
        <v>1059</v>
      </c>
      <c r="G249" s="8">
        <v>100</v>
      </c>
    </row>
    <row r="250" spans="1:7" ht="15" customHeight="1" x14ac:dyDescent="0.2">
      <c r="A250" s="5">
        <v>4354</v>
      </c>
      <c r="B250" s="28"/>
      <c r="C250" s="29" t="str">
        <f>IF(COUNTBLANK(A250)=1,"",VLOOKUP(A250,Paragrafy!$A$14:$B$539,2,0))</f>
        <v>Chráněné bydlení</v>
      </c>
      <c r="D250" s="7">
        <v>46200</v>
      </c>
      <c r="E250" s="7">
        <v>34239</v>
      </c>
      <c r="F250" s="7">
        <v>167</v>
      </c>
      <c r="G250" s="8">
        <v>0.5</v>
      </c>
    </row>
    <row r="251" spans="1:7" ht="15" customHeight="1" x14ac:dyDescent="0.2">
      <c r="A251" s="5">
        <v>4357</v>
      </c>
      <c r="B251" s="28"/>
      <c r="C251" s="29" t="str">
        <f>IF(COUNTBLANK(A251)=1,"",VLOOKUP(A251,Paragrafy!$A$14:$B$539,2,0))</f>
        <v>Domovy pro osoby se zdravotním postižením a domovy se zvláštním režimem</v>
      </c>
      <c r="D251" s="7">
        <v>281142</v>
      </c>
      <c r="E251" s="7">
        <v>506847</v>
      </c>
      <c r="F251" s="7">
        <v>80483</v>
      </c>
      <c r="G251" s="8">
        <v>15.9</v>
      </c>
    </row>
    <row r="252" spans="1:7" ht="15" customHeight="1" x14ac:dyDescent="0.2">
      <c r="A252" s="5">
        <v>4399</v>
      </c>
      <c r="B252" s="28"/>
      <c r="C252" s="29" t="str">
        <f>IF(COUNTBLANK(A252)=1,"",VLOOKUP(A252,Paragrafy!$A$14:$B$539,2,0))</f>
        <v>Ostatní záležitosti sociálních věcí a politiky zaměstnanosti</v>
      </c>
      <c r="D252" s="7">
        <v>13000</v>
      </c>
      <c r="E252" s="7">
        <v>10318</v>
      </c>
      <c r="F252" s="7">
        <v>148</v>
      </c>
      <c r="G252" s="8">
        <v>1.4</v>
      </c>
    </row>
    <row r="253" spans="1:7" ht="15" customHeight="1" x14ac:dyDescent="0.2">
      <c r="A253" s="76" t="s">
        <v>150</v>
      </c>
      <c r="B253" s="77"/>
      <c r="C253" s="78"/>
      <c r="D253" s="12">
        <v>508021</v>
      </c>
      <c r="E253" s="12">
        <v>723542</v>
      </c>
      <c r="F253" s="12">
        <v>102447</v>
      </c>
      <c r="G253" s="13">
        <v>14.2</v>
      </c>
    </row>
    <row r="254" spans="1:7" x14ac:dyDescent="0.2">
      <c r="A254" s="14"/>
      <c r="B254" s="14"/>
      <c r="C254" s="14"/>
      <c r="D254" s="14"/>
      <c r="E254" s="14"/>
      <c r="F254" s="14"/>
      <c r="G254" s="14"/>
    </row>
    <row r="255" spans="1:7" ht="15" customHeight="1" x14ac:dyDescent="0.2">
      <c r="A255" s="5">
        <v>5212</v>
      </c>
      <c r="B255" s="28"/>
      <c r="C255" s="29" t="str">
        <f>IF(COUNTBLANK(A255)=1,"",VLOOKUP(A255,Paragrafy!$A$14:$B$539,2,0))</f>
        <v>Ochrana obyvatelstva</v>
      </c>
      <c r="D255" s="7">
        <v>19910</v>
      </c>
      <c r="E255" s="7">
        <v>24215</v>
      </c>
      <c r="F255" s="7">
        <v>1305</v>
      </c>
      <c r="G255" s="8">
        <v>5.4</v>
      </c>
    </row>
    <row r="256" spans="1:7" ht="15" customHeight="1" x14ac:dyDescent="0.2">
      <c r="A256" s="5">
        <v>5279</v>
      </c>
      <c r="B256" s="28"/>
      <c r="C256" s="29" t="str">
        <f>IF(COUNTBLANK(A256)=1,"",VLOOKUP(A256,Paragrafy!$A$14:$B$539,2,0))</f>
        <v>Záležitosti krizového řízení jinde nezařazené</v>
      </c>
      <c r="D256" s="7">
        <v>6300</v>
      </c>
      <c r="E256" s="7">
        <v>8600</v>
      </c>
      <c r="F256" s="7">
        <v>1298</v>
      </c>
      <c r="G256" s="8">
        <v>15.1</v>
      </c>
    </row>
    <row r="257" spans="1:7" ht="15" customHeight="1" x14ac:dyDescent="0.2">
      <c r="A257" s="5">
        <v>5311</v>
      </c>
      <c r="B257" s="28"/>
      <c r="C257" s="29" t="str">
        <f>IF(COUNTBLANK(A257)=1,"",VLOOKUP(A257,Paragrafy!$A$14:$B$539,2,0))</f>
        <v>Bezpečnost a veřejný pořádek</v>
      </c>
      <c r="D257" s="7">
        <v>10000</v>
      </c>
      <c r="E257" s="7">
        <v>10000</v>
      </c>
      <c r="F257" s="7">
        <v>0</v>
      </c>
      <c r="G257" s="8">
        <v>0</v>
      </c>
    </row>
    <row r="258" spans="1:7" ht="15" customHeight="1" x14ac:dyDescent="0.2">
      <c r="A258" s="5">
        <v>5511</v>
      </c>
      <c r="B258" s="28"/>
      <c r="C258" s="29" t="str">
        <f>IF(COUNTBLANK(A258)=1,"",VLOOKUP(A258,Paragrafy!$A$14:$B$539,2,0))</f>
        <v>Požární ochrana - profesionální část</v>
      </c>
      <c r="D258" s="7">
        <v>55850</v>
      </c>
      <c r="E258" s="7">
        <v>55850</v>
      </c>
      <c r="F258" s="7">
        <v>22625</v>
      </c>
      <c r="G258" s="8">
        <v>40.5</v>
      </c>
    </row>
    <row r="259" spans="1:7" ht="15" customHeight="1" x14ac:dyDescent="0.2">
      <c r="A259" s="5">
        <v>5512</v>
      </c>
      <c r="B259" s="28"/>
      <c r="C259" s="29" t="str">
        <f>IF(COUNTBLANK(A259)=1,"",VLOOKUP(A259,Paragrafy!$A$14:$B$539,2,0))</f>
        <v>Požární ochrana - dobrovolná část</v>
      </c>
      <c r="D259" s="7">
        <v>29245</v>
      </c>
      <c r="E259" s="7">
        <v>112997</v>
      </c>
      <c r="F259" s="7">
        <v>1125</v>
      </c>
      <c r="G259" s="8">
        <v>1</v>
      </c>
    </row>
    <row r="260" spans="1:7" ht="15" customHeight="1" x14ac:dyDescent="0.2">
      <c r="A260" s="5">
        <v>5521</v>
      </c>
      <c r="B260" s="28"/>
      <c r="C260" s="29" t="str">
        <f>IF(COUNTBLANK(A260)=1,"",VLOOKUP(A260,Paragrafy!$A$14:$B$539,2,0))</f>
        <v>Operační a informační střediska integrovaného záchranného systému</v>
      </c>
      <c r="D260" s="7">
        <v>0</v>
      </c>
      <c r="E260" s="7">
        <v>607</v>
      </c>
      <c r="F260" s="7">
        <v>594</v>
      </c>
      <c r="G260" s="8">
        <v>97.9</v>
      </c>
    </row>
    <row r="261" spans="1:7" ht="15" customHeight="1" x14ac:dyDescent="0.2">
      <c r="A261" s="76" t="s">
        <v>158</v>
      </c>
      <c r="B261" s="77"/>
      <c r="C261" s="78"/>
      <c r="D261" s="12">
        <v>121305</v>
      </c>
      <c r="E261" s="12">
        <v>212269</v>
      </c>
      <c r="F261" s="12">
        <v>26947</v>
      </c>
      <c r="G261" s="13">
        <v>12.7</v>
      </c>
    </row>
    <row r="262" spans="1:7" x14ac:dyDescent="0.2">
      <c r="A262" s="14"/>
      <c r="B262" s="14"/>
      <c r="C262" s="14"/>
      <c r="D262" s="14"/>
      <c r="E262" s="14"/>
      <c r="F262" s="14"/>
      <c r="G262" s="14"/>
    </row>
    <row r="263" spans="1:7" ht="15" customHeight="1" x14ac:dyDescent="0.2">
      <c r="A263" s="27"/>
      <c r="B263" s="28"/>
      <c r="C263" s="29" t="s">
        <v>188</v>
      </c>
      <c r="D263" s="7">
        <v>1400</v>
      </c>
      <c r="E263" s="7">
        <v>1400</v>
      </c>
      <c r="F263" s="7">
        <v>1183</v>
      </c>
      <c r="G263" s="8">
        <v>84.5</v>
      </c>
    </row>
    <row r="264" spans="1:7" ht="15" customHeight="1" x14ac:dyDescent="0.2">
      <c r="A264" s="27"/>
      <c r="B264" s="28"/>
      <c r="C264" s="29" t="s">
        <v>189</v>
      </c>
      <c r="D264" s="7">
        <v>250</v>
      </c>
      <c r="E264" s="7">
        <v>250</v>
      </c>
      <c r="F264" s="7">
        <v>0</v>
      </c>
      <c r="G264" s="8">
        <v>0</v>
      </c>
    </row>
    <row r="265" spans="1:7" ht="15" customHeight="1" x14ac:dyDescent="0.2">
      <c r="A265" s="9">
        <v>6113</v>
      </c>
      <c r="B265" s="10"/>
      <c r="C265" s="32" t="s">
        <v>49</v>
      </c>
      <c r="D265" s="12">
        <v>1650</v>
      </c>
      <c r="E265" s="12">
        <v>1650</v>
      </c>
      <c r="F265" s="12">
        <v>1183</v>
      </c>
      <c r="G265" s="13">
        <v>71.7</v>
      </c>
    </row>
    <row r="266" spans="1:7" ht="15" customHeight="1" x14ac:dyDescent="0.2">
      <c r="A266" s="5">
        <v>6172</v>
      </c>
      <c r="B266" s="44">
        <v>611</v>
      </c>
      <c r="C266" s="30" t="s">
        <v>190</v>
      </c>
      <c r="D266" s="7">
        <v>18250</v>
      </c>
      <c r="E266" s="31">
        <v>15043</v>
      </c>
      <c r="F266" s="7">
        <v>0</v>
      </c>
      <c r="G266" s="8">
        <v>0</v>
      </c>
    </row>
    <row r="267" spans="1:7" ht="15" customHeight="1" x14ac:dyDescent="0.2">
      <c r="A267" s="27"/>
      <c r="B267" s="28" t="s">
        <v>161</v>
      </c>
      <c r="C267" s="29" t="s">
        <v>191</v>
      </c>
      <c r="D267" s="7">
        <v>18250</v>
      </c>
      <c r="E267" s="7">
        <v>14843</v>
      </c>
      <c r="F267" s="7">
        <v>0</v>
      </c>
      <c r="G267" s="8">
        <v>0</v>
      </c>
    </row>
    <row r="268" spans="1:7" ht="15" customHeight="1" x14ac:dyDescent="0.2">
      <c r="A268" s="27"/>
      <c r="B268" s="28"/>
      <c r="C268" s="29" t="s">
        <v>192</v>
      </c>
      <c r="D268" s="7">
        <v>0</v>
      </c>
      <c r="E268" s="7">
        <v>200</v>
      </c>
      <c r="F268" s="7">
        <v>0</v>
      </c>
      <c r="G268" s="8">
        <v>0</v>
      </c>
    </row>
    <row r="269" spans="1:7" ht="15" customHeight="1" x14ac:dyDescent="0.2">
      <c r="A269" s="5">
        <v>6172</v>
      </c>
      <c r="B269" s="44">
        <v>612</v>
      </c>
      <c r="C269" s="30" t="s">
        <v>193</v>
      </c>
      <c r="D269" s="7">
        <v>25300</v>
      </c>
      <c r="E269" s="31">
        <v>51107</v>
      </c>
      <c r="F269" s="7">
        <v>1010</v>
      </c>
      <c r="G269" s="8">
        <v>2</v>
      </c>
    </row>
    <row r="270" spans="1:7" ht="15" customHeight="1" x14ac:dyDescent="0.2">
      <c r="A270" s="27"/>
      <c r="B270" s="28" t="s">
        <v>161</v>
      </c>
      <c r="C270" s="29" t="s">
        <v>194</v>
      </c>
      <c r="D270" s="7">
        <v>5800</v>
      </c>
      <c r="E270" s="7">
        <v>21750</v>
      </c>
      <c r="F270" s="7">
        <v>474</v>
      </c>
      <c r="G270" s="8">
        <v>2.2000000000000002</v>
      </c>
    </row>
    <row r="271" spans="1:7" ht="15" customHeight="1" x14ac:dyDescent="0.2">
      <c r="A271" s="27"/>
      <c r="B271" s="28"/>
      <c r="C271" s="29" t="s">
        <v>195</v>
      </c>
      <c r="D271" s="7">
        <v>4600</v>
      </c>
      <c r="E271" s="7">
        <v>5600</v>
      </c>
      <c r="F271" s="7">
        <v>163</v>
      </c>
      <c r="G271" s="8">
        <v>2.9</v>
      </c>
    </row>
    <row r="272" spans="1:7" ht="15" customHeight="1" x14ac:dyDescent="0.2">
      <c r="A272" s="27"/>
      <c r="B272" s="28"/>
      <c r="C272" s="29" t="s">
        <v>188</v>
      </c>
      <c r="D272" s="7">
        <v>4900</v>
      </c>
      <c r="E272" s="7">
        <v>6270</v>
      </c>
      <c r="F272" s="7">
        <v>0</v>
      </c>
      <c r="G272" s="8">
        <v>0</v>
      </c>
    </row>
    <row r="273" spans="1:7" ht="15" customHeight="1" x14ac:dyDescent="0.2">
      <c r="A273" s="27"/>
      <c r="B273" s="28"/>
      <c r="C273" s="29" t="s">
        <v>189</v>
      </c>
      <c r="D273" s="7">
        <v>10000</v>
      </c>
      <c r="E273" s="7">
        <v>17487</v>
      </c>
      <c r="F273" s="7">
        <v>373</v>
      </c>
      <c r="G273" s="8">
        <v>2.1</v>
      </c>
    </row>
    <row r="274" spans="1:7" ht="15" customHeight="1" x14ac:dyDescent="0.2">
      <c r="A274" s="9">
        <v>6172</v>
      </c>
      <c r="B274" s="10"/>
      <c r="C274" s="32" t="s">
        <v>51</v>
      </c>
      <c r="D274" s="12">
        <v>43550</v>
      </c>
      <c r="E274" s="12">
        <v>66150</v>
      </c>
      <c r="F274" s="12">
        <v>1010</v>
      </c>
      <c r="G274" s="13">
        <v>1.5</v>
      </c>
    </row>
    <row r="275" spans="1:7" s="87" customFormat="1" ht="15" customHeight="1" x14ac:dyDescent="0.2">
      <c r="A275" s="82">
        <v>6409</v>
      </c>
      <c r="B275" s="83"/>
      <c r="C275" s="84" t="s">
        <v>60</v>
      </c>
      <c r="D275" s="85">
        <v>50000</v>
      </c>
      <c r="E275" s="85">
        <v>61152.71</v>
      </c>
      <c r="F275" s="85">
        <v>0</v>
      </c>
      <c r="G275" s="86">
        <f>F275/E275*100</f>
        <v>0</v>
      </c>
    </row>
    <row r="276" spans="1:7" ht="15" customHeight="1" x14ac:dyDescent="0.2">
      <c r="A276" s="76" t="s">
        <v>181</v>
      </c>
      <c r="B276" s="77"/>
      <c r="C276" s="78"/>
      <c r="D276" s="12">
        <f>D265+D274+D275</f>
        <v>95200</v>
      </c>
      <c r="E276" s="12">
        <f>E265+E274+E275</f>
        <v>128952.70999999999</v>
      </c>
      <c r="F276" s="12">
        <f>F265+F274+F275</f>
        <v>2193</v>
      </c>
      <c r="G276" s="13">
        <v>1.7</v>
      </c>
    </row>
    <row r="278" spans="1:7" ht="13.5" thickBot="1" x14ac:dyDescent="0.25"/>
    <row r="279" spans="1:7" ht="15" customHeight="1" x14ac:dyDescent="0.2">
      <c r="A279" s="33"/>
      <c r="B279" s="33"/>
      <c r="C279" s="16" t="s">
        <v>196</v>
      </c>
      <c r="D279" s="34">
        <v>34410962</v>
      </c>
      <c r="E279" s="34">
        <v>37102056</v>
      </c>
      <c r="F279" s="34">
        <v>12222938.17832</v>
      </c>
      <c r="G279" s="18">
        <f>F279/E279*100</f>
        <v>32.944099319778935</v>
      </c>
    </row>
    <row r="280" spans="1:7" x14ac:dyDescent="0.2">
      <c r="A280" s="35"/>
      <c r="B280" s="35"/>
      <c r="C280" s="36" t="s">
        <v>186</v>
      </c>
      <c r="D280" s="37">
        <v>5069991</v>
      </c>
      <c r="E280" s="37">
        <v>7531218</v>
      </c>
      <c r="F280" s="37">
        <v>907560</v>
      </c>
      <c r="G280" s="22">
        <f>F280/E280*100</f>
        <v>12.050640414339355</v>
      </c>
    </row>
    <row r="281" spans="1:7" x14ac:dyDescent="0.2">
      <c r="A281" s="35"/>
      <c r="B281" s="35"/>
      <c r="C281" s="36" t="s">
        <v>197</v>
      </c>
      <c r="D281" s="37">
        <v>0</v>
      </c>
      <c r="E281" s="37">
        <v>0</v>
      </c>
      <c r="F281" s="37">
        <v>14149606</v>
      </c>
      <c r="G281" s="22">
        <v>0</v>
      </c>
    </row>
    <row r="282" spans="1:7" x14ac:dyDescent="0.2">
      <c r="A282" s="35"/>
      <c r="B282" s="35"/>
      <c r="C282" s="36" t="s">
        <v>198</v>
      </c>
      <c r="D282" s="37">
        <v>39480953</v>
      </c>
      <c r="E282" s="37">
        <v>44633275</v>
      </c>
      <c r="F282" s="37">
        <f>F279+F280+F281</f>
        <v>27280104.178319998</v>
      </c>
      <c r="G282" s="22">
        <f>F282/E282*100</f>
        <v>61.120552274777054</v>
      </c>
    </row>
    <row r="283" spans="1:7" ht="13.5" thickBot="1" x14ac:dyDescent="0.25">
      <c r="A283" s="38"/>
      <c r="B283" s="38"/>
      <c r="C283" s="39" t="s">
        <v>199</v>
      </c>
      <c r="D283" s="25">
        <v>39480953</v>
      </c>
      <c r="E283" s="25">
        <v>44633275</v>
      </c>
      <c r="F283" s="25">
        <f>F282-F281</f>
        <v>13130498.178319998</v>
      </c>
      <c r="G283" s="26">
        <f>F283/E283*100</f>
        <v>29.418630334251738</v>
      </c>
    </row>
  </sheetData>
  <mergeCells count="15">
    <mergeCell ref="A123:C123"/>
    <mergeCell ref="A134:C134"/>
    <mergeCell ref="A183:C183"/>
    <mergeCell ref="A189:C189"/>
    <mergeCell ref="A276:C276"/>
    <mergeCell ref="A195:C195"/>
    <mergeCell ref="A209:C209"/>
    <mergeCell ref="A243:C243"/>
    <mergeCell ref="A253:C253"/>
    <mergeCell ref="A261:C261"/>
    <mergeCell ref="A9:C9"/>
    <mergeCell ref="A31:C31"/>
    <mergeCell ref="A1:G1"/>
    <mergeCell ref="A2:G2"/>
    <mergeCell ref="A95:C95"/>
  </mergeCells>
  <pageMargins left="0.39370078740157483" right="0.39370078740157483" top="0.59055118110236227" bottom="0.59055118110236227" header="0.31496062992125984" footer="0.31496062992125984"/>
  <pageSetup paperSize="9" scale="89" firstPageNumber="7" fitToHeight="0" orientation="landscape" useFirstPageNumber="1" r:id="rId1"/>
  <headerFooter>
    <oddFooter>&amp;L
&amp;1#&amp;"Calibri,Obyčejné"&amp;9&amp;K000000 Klasifikace informací: Neveřejné&amp;C&amp;P ze 14</oddFooter>
  </headerFooter>
  <rowBreaks count="2" manualBreakCount="2">
    <brk id="74" max="6" man="1"/>
    <brk id="2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</vt:lpstr>
      <vt:lpstr>Položky</vt:lpstr>
      <vt:lpstr>Příjmy</vt:lpstr>
      <vt:lpstr>Výdaje</vt:lpstr>
      <vt:lpstr>Příjmy!Názvy_tisku</vt:lpstr>
      <vt:lpstr>Výdaje!Názvy_tisku</vt:lpstr>
      <vt:lpstr>Paragrafy!Oblast_tisku</vt:lpstr>
      <vt:lpstr>Položky!Oblast_tisku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2024-05-10T12:08:25Z</cp:lastPrinted>
  <dcterms:created xsi:type="dcterms:W3CDTF">2020-06-02T15:52:08Z</dcterms:created>
  <dcterms:modified xsi:type="dcterms:W3CDTF">2024-05-10T12:08:38Z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2024-05-10T03:52:29Z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8e4e62c2-dd1c-41b1-88aa-8eda9a22da72</vt:lpwstr>
  </property>
  <property fmtid="{D5CDD505-2E9C-101B-9397-08002B2CF9AE}" pid="8" name="MSIP_Label_215ad6d0-798b-44f9-b3fd-112ad6275fb4_ContentBits">
    <vt:lpwstr>2</vt:lpwstr>
  </property>
</Properties>
</file>