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4/Tabulky/tabulky_final pro komisi RK ZK/"/>
    </mc:Choice>
  </mc:AlternateContent>
  <xr:revisionPtr revIDLastSave="6700" documentId="6_{EB9C9652-8289-4BCD-A941-1DD8F938C31F}" xr6:coauthVersionLast="47" xr6:coauthVersionMax="47" xr10:uidLastSave="{175299ED-8536-497C-B910-05A8F130EAD2}"/>
  <bookViews>
    <workbookView xWindow="1320" yWindow="1800" windowWidth="27210" windowHeight="18915" xr2:uid="{00000000-000D-0000-FFFF-FFFF00000000}"/>
  </bookViews>
  <sheets>
    <sheet name="DT1" sheetId="1" r:id="rId1"/>
  </sheets>
  <definedNames>
    <definedName name="_xlnm._FilterDatabase" localSheetId="0" hidden="1">'DT1'!$A$3:$Q$53</definedName>
    <definedName name="_xlnm.Print_Area" localSheetId="0">'DT1'!$A$4:$C$11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L23" i="1"/>
  <c r="M23" i="1"/>
  <c r="Q23" i="1"/>
  <c r="I17" i="1" l="1"/>
  <c r="L17" i="1"/>
  <c r="M17" i="1"/>
  <c r="Q17" i="1"/>
  <c r="L4" i="1"/>
  <c r="L50" i="1"/>
  <c r="I24" i="1" l="1"/>
  <c r="L24" i="1"/>
  <c r="M24" i="1"/>
  <c r="Q24" i="1"/>
  <c r="I30" i="1"/>
  <c r="L30" i="1"/>
  <c r="M30" i="1"/>
  <c r="Q30" i="1"/>
  <c r="I12" i="1"/>
  <c r="L12" i="1"/>
  <c r="M12" i="1"/>
  <c r="Q12" i="1"/>
  <c r="I40" i="1" l="1"/>
  <c r="L40" i="1"/>
  <c r="M40" i="1"/>
  <c r="Q40" i="1"/>
  <c r="I8" i="1"/>
  <c r="L8" i="1"/>
  <c r="M8" i="1"/>
  <c r="Q8" i="1"/>
  <c r="I20" i="1"/>
  <c r="L20" i="1"/>
  <c r="M20" i="1"/>
  <c r="Q20" i="1"/>
  <c r="I47" i="1"/>
  <c r="L47" i="1"/>
  <c r="M47" i="1"/>
  <c r="Q47" i="1"/>
  <c r="I50" i="1"/>
  <c r="M50" i="1"/>
  <c r="Q50" i="1"/>
  <c r="I38" i="1" l="1"/>
  <c r="L38" i="1"/>
  <c r="M38" i="1"/>
  <c r="Q38" i="1"/>
  <c r="I21" i="1" l="1"/>
  <c r="L21" i="1"/>
  <c r="M21" i="1"/>
  <c r="Q21" i="1"/>
  <c r="I34" i="1"/>
  <c r="L34" i="1"/>
  <c r="M34" i="1"/>
  <c r="Q34" i="1"/>
  <c r="I46" i="1"/>
  <c r="L46" i="1"/>
  <c r="M46" i="1"/>
  <c r="Q46" i="1"/>
  <c r="I42" i="1"/>
  <c r="L42" i="1"/>
  <c r="M42" i="1"/>
  <c r="Q42" i="1"/>
  <c r="I9" i="1"/>
  <c r="L9" i="1"/>
  <c r="M9" i="1"/>
  <c r="Q9" i="1"/>
  <c r="I31" i="1"/>
  <c r="L31" i="1"/>
  <c r="M31" i="1"/>
  <c r="Q31" i="1"/>
  <c r="L7" i="1" l="1"/>
  <c r="L22" i="1"/>
  <c r="L5" i="1"/>
  <c r="L6" i="1"/>
  <c r="L15" i="1"/>
  <c r="L16" i="1"/>
  <c r="L27" i="1"/>
  <c r="L43" i="1"/>
  <c r="L32" i="1"/>
  <c r="L25" i="1"/>
  <c r="L26" i="1"/>
  <c r="L36" i="1"/>
  <c r="L35" i="1"/>
  <c r="L29" i="1"/>
  <c r="L33" i="1"/>
  <c r="L11" i="1"/>
  <c r="L10" i="1"/>
  <c r="L18" i="1"/>
  <c r="L28" i="1"/>
  <c r="L19" i="1"/>
  <c r="L48" i="1"/>
  <c r="L49" i="1"/>
  <c r="L41" i="1"/>
  <c r="L52" i="1"/>
  <c r="L37" i="1"/>
  <c r="L13" i="1"/>
  <c r="L14" i="1"/>
  <c r="L39" i="1"/>
  <c r="L45" i="1"/>
  <c r="L44" i="1"/>
  <c r="L51" i="1"/>
  <c r="M7" i="1"/>
  <c r="M22" i="1"/>
  <c r="M5" i="1"/>
  <c r="M4" i="1"/>
  <c r="M6" i="1"/>
  <c r="M15" i="1"/>
  <c r="M16" i="1"/>
  <c r="M27" i="1"/>
  <c r="M43" i="1"/>
  <c r="M32" i="1"/>
  <c r="M25" i="1"/>
  <c r="M26" i="1"/>
  <c r="M36" i="1"/>
  <c r="M35" i="1"/>
  <c r="M29" i="1"/>
  <c r="M33" i="1"/>
  <c r="M11" i="1"/>
  <c r="M10" i="1"/>
  <c r="M18" i="1"/>
  <c r="M28" i="1"/>
  <c r="M19" i="1"/>
  <c r="M48" i="1"/>
  <c r="M49" i="1"/>
  <c r="M41" i="1"/>
  <c r="M52" i="1"/>
  <c r="M37" i="1"/>
  <c r="M13" i="1"/>
  <c r="M14" i="1"/>
  <c r="M39" i="1"/>
  <c r="M45" i="1"/>
  <c r="M44" i="1"/>
  <c r="M51" i="1"/>
  <c r="I51" i="1"/>
  <c r="I44" i="1"/>
  <c r="I45" i="1"/>
  <c r="I39" i="1"/>
  <c r="I14" i="1"/>
  <c r="I13" i="1"/>
  <c r="I37" i="1"/>
  <c r="I52" i="1"/>
  <c r="I41" i="1"/>
  <c r="I49" i="1"/>
  <c r="I48" i="1"/>
  <c r="I19" i="1"/>
  <c r="I28" i="1"/>
  <c r="I18" i="1"/>
  <c r="I10" i="1"/>
  <c r="I11" i="1"/>
  <c r="I33" i="1"/>
  <c r="I29" i="1"/>
  <c r="I35" i="1"/>
  <c r="I36" i="1"/>
  <c r="I26" i="1"/>
  <c r="I25" i="1"/>
  <c r="I32" i="1"/>
  <c r="I43" i="1"/>
  <c r="I27" i="1"/>
  <c r="I16" i="1"/>
  <c r="I15" i="1"/>
  <c r="I6" i="1"/>
  <c r="I4" i="1"/>
  <c r="I5" i="1"/>
  <c r="I22" i="1"/>
  <c r="I7" i="1"/>
  <c r="Q51" i="1"/>
  <c r="Q44" i="1"/>
  <c r="Q45" i="1"/>
  <c r="Q39" i="1"/>
  <c r="Q14" i="1"/>
  <c r="Q13" i="1"/>
  <c r="Q37" i="1"/>
  <c r="Q52" i="1"/>
  <c r="Q41" i="1"/>
  <c r="Q49" i="1"/>
  <c r="Q48" i="1"/>
  <c r="Q19" i="1"/>
  <c r="Q28" i="1"/>
  <c r="Q18" i="1"/>
  <c r="Q10" i="1"/>
  <c r="Q11" i="1"/>
  <c r="Q33" i="1"/>
  <c r="Q29" i="1"/>
  <c r="Q35" i="1"/>
  <c r="Q36" i="1"/>
  <c r="Q26" i="1"/>
  <c r="Q25" i="1"/>
  <c r="Q32" i="1"/>
  <c r="Q43" i="1"/>
  <c r="Q27" i="1"/>
  <c r="Q16" i="1"/>
  <c r="Q15" i="1"/>
  <c r="Q6" i="1"/>
  <c r="Q4" i="1"/>
  <c r="Q5" i="1"/>
  <c r="Q22" i="1"/>
  <c r="Q7" i="1"/>
  <c r="H53" i="1" l="1"/>
  <c r="K53" i="1" l="1"/>
  <c r="J53" i="1"/>
  <c r="M53" i="1" l="1"/>
</calcChain>
</file>

<file path=xl/sharedStrings.xml><?xml version="1.0" encoding="utf-8"?>
<sst xmlns="http://schemas.openxmlformats.org/spreadsheetml/2006/main" count="313" uniqueCount="218">
  <si>
    <t>Pořadí</t>
  </si>
  <si>
    <t>Právní forma</t>
  </si>
  <si>
    <t>IČ</t>
  </si>
  <si>
    <t>Adresa žadatele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</si>
  <si>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</si>
  <si>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</si>
  <si>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</si>
  <si>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</si>
  <si>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investiční (Kč)</t>
  </si>
  <si>
    <t>obec</t>
  </si>
  <si>
    <t>Žadatel</t>
  </si>
  <si>
    <t>městys</t>
  </si>
  <si>
    <t>Podíl dotace na uznatelných nákladech projektu (Kč)</t>
  </si>
  <si>
    <t>Celkem</t>
  </si>
  <si>
    <t>obec Doubrava</t>
  </si>
  <si>
    <t>00562424</t>
  </si>
  <si>
    <t>Doubrava 599, 735 33 Doubrava</t>
  </si>
  <si>
    <t>obec Bernartice nad Odrou</t>
  </si>
  <si>
    <t>obec Smilovice</t>
  </si>
  <si>
    <t>obec Holčovice</t>
  </si>
  <si>
    <t>00600717</t>
  </si>
  <si>
    <t>Bernartice nad Odrou 200, 741 01 Bernartice nad Odrou</t>
  </si>
  <si>
    <t>00576905</t>
  </si>
  <si>
    <t>Smilovice 13, 739 55 Smilovice u Třince</t>
  </si>
  <si>
    <t>00295990</t>
  </si>
  <si>
    <t>Holčovice 44, 793 71 Holčovice</t>
  </si>
  <si>
    <t>Maximální časová použitelnost dotace od - do</t>
  </si>
  <si>
    <t>obec Sudice</t>
  </si>
  <si>
    <t>00300713</t>
  </si>
  <si>
    <t>Náměstí P. Arnošta Jureczky 13, 747 25 Sudice</t>
  </si>
  <si>
    <t>město</t>
  </si>
  <si>
    <t>obec Mikolajice</t>
  </si>
  <si>
    <t>00635405</t>
  </si>
  <si>
    <t>Mikolajice 55, 747 84 Mikolajice</t>
  </si>
  <si>
    <t>obec Hostašovice</t>
  </si>
  <si>
    <t>00600725</t>
  </si>
  <si>
    <t>Hostašovice 44, 741 01 Hostašovice</t>
  </si>
  <si>
    <t>obec Leskovec nad Moravicí</t>
  </si>
  <si>
    <t>00296155</t>
  </si>
  <si>
    <t>Leskovec nad Moravicí 42, 793 68 Dvorce</t>
  </si>
  <si>
    <t>obec Malenovice</t>
  </si>
  <si>
    <t>00576964</t>
  </si>
  <si>
    <t>Malenovice 85, 739 11 Malenovice</t>
  </si>
  <si>
    <t>město Město Albrechtice</t>
  </si>
  <si>
    <t>00296228</t>
  </si>
  <si>
    <t>nám. ČSA 27, 793 95 Město Albrechtice</t>
  </si>
  <si>
    <t>město Paskov</t>
  </si>
  <si>
    <t>00297062</t>
  </si>
  <si>
    <t>Nádražní 700, 739 21 Paskov</t>
  </si>
  <si>
    <t>obec Jezdkovice</t>
  </si>
  <si>
    <t>00849952</t>
  </si>
  <si>
    <t>Jezdkovice 32, 747 55 Jezdkovice</t>
  </si>
  <si>
    <t>obec Ludvíkov</t>
  </si>
  <si>
    <t>00576131</t>
  </si>
  <si>
    <t>Ludvíkov 122, 793 26 Ludvíkov</t>
  </si>
  <si>
    <t>obec Slavkov</t>
  </si>
  <si>
    <t>00300667</t>
  </si>
  <si>
    <t>městys Spálov</t>
  </si>
  <si>
    <t>00298387</t>
  </si>
  <si>
    <t>Spálov 62, 742 37 Spálov</t>
  </si>
  <si>
    <t>obec Krmelín</t>
  </si>
  <si>
    <t>obec Jistebník</t>
  </si>
  <si>
    <t>00298018</t>
  </si>
  <si>
    <t>Jistebník 149, 742 82 Jistebník</t>
  </si>
  <si>
    <t>obec Životice u Nového Jičína</t>
  </si>
  <si>
    <t>48804711</t>
  </si>
  <si>
    <t>Životice u Nového Jičína 128, 742 72 Životice u Nového Jičína</t>
  </si>
  <si>
    <t xml:space="preserve">obec Vřesina </t>
  </si>
  <si>
    <t>00635545</t>
  </si>
  <si>
    <t>obec Větřkovice</t>
  </si>
  <si>
    <t>00849740</t>
  </si>
  <si>
    <t>Větřkovice 197, 747 43 Větřkovice</t>
  </si>
  <si>
    <t>obec Závada</t>
  </si>
  <si>
    <t>00635553</t>
  </si>
  <si>
    <t>Závada 106, 747 19 Závada</t>
  </si>
  <si>
    <t>obec Horní Lomná</t>
  </si>
  <si>
    <t>00535974</t>
  </si>
  <si>
    <t>Horní Lomná 44, 739 91 Horní Lomná</t>
  </si>
  <si>
    <t>obec Píšť</t>
  </si>
  <si>
    <t>00300560</t>
  </si>
  <si>
    <t>Píšť 58/2, 747 18 Píšť</t>
  </si>
  <si>
    <t>hodnotitel 1</t>
  </si>
  <si>
    <t>hodnotitel 2</t>
  </si>
  <si>
    <t>CELKEM BODŮ průměr</t>
  </si>
  <si>
    <t>obec Václavovice</t>
  </si>
  <si>
    <t xml:space="preserve"> Obecní 130, 739 34 Václavovice</t>
  </si>
  <si>
    <t>00297330</t>
  </si>
  <si>
    <t>00298581</t>
  </si>
  <si>
    <t>Hlavní 24, 742 85 Vřesina (OVA)</t>
  </si>
  <si>
    <t>obec Hať</t>
  </si>
  <si>
    <t>00635511</t>
  </si>
  <si>
    <t>Lipová 357/86,  74716 Hať</t>
  </si>
  <si>
    <t>Obec Dolní Lhota</t>
  </si>
  <si>
    <t>00535133</t>
  </si>
  <si>
    <t>Poštovní 250, 747 66 Dolní Lhota</t>
  </si>
  <si>
    <t>obec Radkov</t>
  </si>
  <si>
    <t>00635383</t>
  </si>
  <si>
    <t>Radkov 58, 747 84 Radkov</t>
  </si>
  <si>
    <t>městys Březová</t>
  </si>
  <si>
    <t>00299880</t>
  </si>
  <si>
    <t>Březová 106, 747 44 Březová</t>
  </si>
  <si>
    <t>obec Stará Ves nad Ondřejnicí</t>
  </si>
  <si>
    <t>obec Žermanice</t>
  </si>
  <si>
    <t>obec Vřesina</t>
  </si>
  <si>
    <t>obec Dolní Tošanovice</t>
  </si>
  <si>
    <t>00297232</t>
  </si>
  <si>
    <t>Zámecká 1, 739 23 Stará Ves nad Ondřejnicí</t>
  </si>
  <si>
    <t>obec Ropice</t>
  </si>
  <si>
    <t>obec Hošťálkovy</t>
  </si>
  <si>
    <t>21. dubna 247/1, 747 20 Vřesina (OPA)</t>
  </si>
  <si>
    <t>Hošťálkovy 77, 794 01 Hošťálkovy</t>
  </si>
  <si>
    <t>00296031</t>
  </si>
  <si>
    <t>Ropice 110, 739 61 Ropice</t>
  </si>
  <si>
    <t>70305587</t>
  </si>
  <si>
    <t>00576875</t>
  </si>
  <si>
    <t>Dolní Tošanovice 121, 739 53 Dolní Tošanovice</t>
  </si>
  <si>
    <t>00296848</t>
  </si>
  <si>
    <t>Kostelní 70, 739 24 Krmelín</t>
  </si>
  <si>
    <t>00494259</t>
  </si>
  <si>
    <t>Žermanice 48, 739 37 Žermanice</t>
  </si>
  <si>
    <t>1.1.-31.12.2024</t>
  </si>
  <si>
    <t>obec Chuchelná</t>
  </si>
  <si>
    <t>00300161</t>
  </si>
  <si>
    <t>K. M. Lichnovského 10, 747 24 Chuchelná</t>
  </si>
  <si>
    <t>Rekonstrukce části vybraného chodníku v Chuchelné</t>
  </si>
  <si>
    <t>Rekonstrukce místní komunikace na parcele č. 47/1</t>
  </si>
  <si>
    <t>Pořadí žádosti v DT</t>
  </si>
  <si>
    <t>Rekonstrukce autobusové zastávky v Ludvíkově</t>
  </si>
  <si>
    <t>obec Bratříkovice</t>
  </si>
  <si>
    <t>00635600</t>
  </si>
  <si>
    <t>Bratříkovice 33, 747 52 Bratříkovice</t>
  </si>
  <si>
    <t>Workoutové hřiště v obci Bratříkovice</t>
  </si>
  <si>
    <t>Revitalizace vstupu do Základní školy</t>
  </si>
  <si>
    <t>Rekonstrukce hasičské zbrojnice ve Vřesině</t>
  </si>
  <si>
    <t>Rekonstrukce MK a chodníku pro zvýšení bezpečnosti</t>
  </si>
  <si>
    <t>obec Mezina</t>
  </si>
  <si>
    <t>00576026</t>
  </si>
  <si>
    <t>Mezina 2, 792 01 Mezina</t>
  </si>
  <si>
    <t>Rekonstrukce místní komunikace "Slunečná" v obci Mezina</t>
  </si>
  <si>
    <t>obec Valšov</t>
  </si>
  <si>
    <t>Modernizace zařízení pro volnočasové aktivity obce Valšov</t>
  </si>
  <si>
    <t>00576034</t>
  </si>
  <si>
    <t>Valšov 72, 792 01 Valšov</t>
  </si>
  <si>
    <t>Modernizace kulturního zařízení</t>
  </si>
  <si>
    <t>Výstavba pěší stezky v centru obce Václavovice</t>
  </si>
  <si>
    <t>Rekonstrukce chodníku podél silnice III/46819 v obci Závada</t>
  </si>
  <si>
    <t>Rekonstrukce sociálního zázemí ZŠ Paskov</t>
  </si>
  <si>
    <t>Rekonstrukce chodníku v Dolní Lhotě</t>
  </si>
  <si>
    <t>Název proj</t>
  </si>
  <si>
    <t>obec Kozmice</t>
  </si>
  <si>
    <t>Stavební úpravy v budově ZŠ Kozmice</t>
  </si>
  <si>
    <t>Poručíka Hoši 528, 747 11 Kozmice</t>
  </si>
  <si>
    <t>00849961</t>
  </si>
  <si>
    <t>00296864</t>
  </si>
  <si>
    <t>Lhotka 89, 739 47 Lhotka</t>
  </si>
  <si>
    <t>Víceúčelová jednací místnost v Obecním domě č.p. 89</t>
  </si>
  <si>
    <t>obec Milíkov</t>
  </si>
  <si>
    <t>Rekonstrukce propustku v Krmelíně</t>
  </si>
  <si>
    <t>Rekonstrukce autobusové zastávky "Milíkov - centrum"</t>
  </si>
  <si>
    <t>00492621</t>
  </si>
  <si>
    <t>Milíkov 200, 739 81 Milíkov</t>
  </si>
  <si>
    <t>Vybudování místní komunikace v obci Životice u Nového Jičína na p.č. 113/5</t>
  </si>
  <si>
    <t>Sejdeme se na "kamplu"</t>
  </si>
  <si>
    <t>Rekonstrukce povrchu chodníku na ul. Ratibořská v Píšti</t>
  </si>
  <si>
    <t>městys Suchdol nad Odrou</t>
  </si>
  <si>
    <t>obec Bělá</t>
  </si>
  <si>
    <t>obec Dolní Životice</t>
  </si>
  <si>
    <t>obec Chvalíkovice</t>
  </si>
  <si>
    <t>obec Bohuslavice</t>
  </si>
  <si>
    <t>obec Písek</t>
  </si>
  <si>
    <t>Obnova hasičské zbrojnice - Dolní Tošanovice</t>
  </si>
  <si>
    <t>Rekonstrukce místní komunikace ZŠ a MŠ 2024</t>
  </si>
  <si>
    <t>Rekonstrukce přístupové komunikace včetně opěrné zdi pod kostelem Nejsvětější trojice v Suchdole nad Odrou</t>
  </si>
  <si>
    <t>00298450</t>
  </si>
  <si>
    <t>Komenského 318, 742 01 Suchdol nad Odrou</t>
  </si>
  <si>
    <t>Modernizace veřejného osvětlení v Bělé</t>
  </si>
  <si>
    <t>00534650</t>
  </si>
  <si>
    <t>Bělá 150, 747 23 Bělá</t>
  </si>
  <si>
    <t>Rekonstrukce stávajícího chodníku</t>
  </si>
  <si>
    <t>Zpevněné plochy u kostela v Dolních Životicích</t>
  </si>
  <si>
    <t>00635570</t>
  </si>
  <si>
    <t>Štáblovská 35, 747 56 Dolní Životice</t>
  </si>
  <si>
    <t>00849685</t>
  </si>
  <si>
    <t>České školy 63/11, 747 06 Chvalíkovice</t>
  </si>
  <si>
    <t>Rekonstrukce společenského prostoru obecní budovy v Chvalíkovicích</t>
  </si>
  <si>
    <t>Rekonstrukce podkrovních prostor obecní úřadu s vytvořením spisovny ve Větřkovicích</t>
  </si>
  <si>
    <t>Novostavba obecního hřbitova v Jezdkovicích - 3 část</t>
  </si>
  <si>
    <t>Rekonstrukce částí veřejného prostranství v obci Mikolajice</t>
  </si>
  <si>
    <t>obec Moravice</t>
  </si>
  <si>
    <t>Rekonstrukce vnitřních prostor kulturního sálu v obci Moravice</t>
  </si>
  <si>
    <t xml:space="preserve"> Moravice 34, 747 84 Moravice</t>
  </si>
  <si>
    <t>00635391</t>
  </si>
  <si>
    <t>Rekonstrukce chodníků ulice Na Lúčky v obci Slavkov</t>
  </si>
  <si>
    <t>Zámecká 156, 747 57 Slavkov</t>
  </si>
  <si>
    <t>Výstavba lávky přes vodoteč Oldřišovský potok v obci Sudice</t>
  </si>
  <si>
    <t>Revitalizace stávajících vybraných veřejných ploch v Žermanicích - kontejnerové hnízdo</t>
  </si>
  <si>
    <t>Rekonstrukce zázemí v hasičské zbrojnici ve Staré Vsi nad Ondřejnicí</t>
  </si>
  <si>
    <t>Stavební úpravy podkroví v budově obecního úřadu v Hati</t>
  </si>
  <si>
    <t>Rekonstrukce vybrané místní komunikace v Březové</t>
  </si>
  <si>
    <t>Rekonstrukce místní komunikace v Písku</t>
  </si>
  <si>
    <t>Písek 51, 739 84 Písek</t>
  </si>
  <si>
    <t>00535982</t>
  </si>
  <si>
    <t>Stavební obnova obecní stodoly v Bohuslavicích</t>
  </si>
  <si>
    <t>Poštovní 119, 747 19 Bohuslavice</t>
  </si>
  <si>
    <t>00299839</t>
  </si>
  <si>
    <t>Rekonstrukce vnitřních prostor hasičské zbrojnice v obci Jistebník</t>
  </si>
  <si>
    <t>Stavební úpravy zázemí v budově hasičské zbrojnice v Doubravě</t>
  </si>
  <si>
    <t>obec Skřipov</t>
  </si>
  <si>
    <t>Veřejná prostranství - Čistá hnízda v obci Horní Lomná</t>
  </si>
  <si>
    <t>Spálov - Oprava kamenné zdi kolem volnočasového areálu</t>
  </si>
  <si>
    <t>00300659</t>
  </si>
  <si>
    <t>Skřipov 80, 74745 Skřipov</t>
  </si>
  <si>
    <t>Rekonstrukce plochy multifunkčního hřiště a běžecké dráhy při ZŠ a MŠ Skřipov</t>
  </si>
  <si>
    <t>Přístupový chodník ke kostelu Neposkvrněného početí Panny Marie v Holčovicích</t>
  </si>
  <si>
    <t>Multifunkční dětské hřiště u MŠ v Ropici</t>
  </si>
  <si>
    <t>obec Lhotka</t>
  </si>
  <si>
    <t>Rekonstrukce obecního úřadu v obci Radkov</t>
  </si>
  <si>
    <t>Podpora obnovy a rozvoje venkova Moravskoslezského kraje 2024 DT 1 - náhradní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</si>
</sst>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0" xfId="0" applyFont="1"/>
    <xf numFmtId="1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/>
    </xf>
    <xf numFmtId="10" fontId="2" fillId="0" borderId="8" xfId="0" applyNumberFormat="1" applyFont="1" applyBorder="1" applyAlignment="1">
      <alignment horizontal="center" vertical="center" wrapText="1"/>
    </xf>
    <xf numFmtId="10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10" fontId="2" fillId="0" borderId="11" xfId="0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ální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02128-970C-4C7F-AB1F-605D4ADF849C}" name="Tabulka2" displayName="Tabulka2" ref="A3:Q52" totalsRowShown="0" headerRowDxfId="17" dataDxfId="16" tableBorderDxfId="15">
  <autoFilter ref="A3:Q52" xr:uid="{19102128-970C-4C7F-AB1F-605D4ADF849C}"/>
  <sortState xmlns:xlrd2="http://schemas.microsoft.com/office/spreadsheetml/2017/richdata2" ref="A4:Q52">
    <sortCondition descending="1" ref="Q4:Q52"/>
    <sortCondition descending="1" ref="I4:I52"/>
  </sortState>
  <tableColumns count="17">
    <tableColumn id="1" xr3:uid="{8F1A191B-6398-4AA8-A28A-46B9B816628B}" name="Pořadí"/>
    <tableColumn id="2" xr3:uid="{FF3D0817-7D7D-4318-8847-D2C66C452D81}" name="Pořadí žádosti v DT" dataDxfId="14"/>
    <tableColumn id="4" xr3:uid="{3FBF8BDB-598E-40D5-B39A-79EB9BBC0B78}" name="Žadatel" dataDxfId="13"/>
    <tableColumn id="5" xr3:uid="{13ECD64F-CA3B-4BEA-BD21-14F182B45998}" name="Právní forma" dataDxfId="12"/>
    <tableColumn id="6" xr3:uid="{E94ECBF3-8460-48F8-9F9C-A40E12FAB0B5}" name="IČ" dataDxfId="11"/>
    <tableColumn id="7" xr3:uid="{C98771AB-B4AD-4EA8-8C59-AE4C19085185}" name="Adresa žadatele" dataDxfId="10"/>
    <tableColumn id="8" xr3:uid="{C776A644-B7EA-4D31-8026-1CD8B0C41D3D}" name="Název proj"/>
    <tableColumn id="9" xr3:uid="{4CB7B734-DF26-4FA0-BE17-7B5545E450B4}" name="Celkové uznatelné náklady projektu (Kč)" dataDxfId="9"/>
    <tableColumn id="10" xr3:uid="{89E581E8-1AFD-47D1-BECB-836E595F9B3F}" name="Podíl žadatele na uznatelných nákladech projektu (%)" dataDxfId="8">
      <calculatedColumnFormula>J4/H4</calculatedColumnFormula>
    </tableColumn>
    <tableColumn id="11" xr3:uid="{165060CF-0A58-4746-B290-E2BA7C374422}" name="Podíl žadatele na uznatelných nákladech projektu (Kč)" dataDxfId="7"/>
    <tableColumn id="12" xr3:uid="{9C03315F-6666-48DA-A777-5A60244ACDA2}" name="Podíl dotace na uznatelných nákladech projektu (Kč)" dataDxfId="6"/>
    <tableColumn id="13" xr3:uid="{7FD678B1-9230-4740-8EF8-E1CFD58ADB78}" name="Podíl dotace na uznatelných nákladech projektu (%)" dataDxfId="5">
      <calculatedColumnFormula>K4/H4</calculatedColumnFormula>
    </tableColumn>
    <tableColumn id="15" xr3:uid="{7D2A2BA5-9C30-4945-9673-7F595C582402}" name="Dotace investiční (Kč)" dataDxfId="4">
      <calculatedColumnFormula>K4</calculatedColumnFormula>
    </tableColumn>
    <tableColumn id="16" xr3:uid="{AB6964BD-29D5-4DDC-87F5-02B60DE013DF}" name="Maximální časová použitelnost dotace od - do" dataDxfId="3"/>
    <tableColumn id="17" xr3:uid="{03A5CA64-F6C1-45AD-AA5A-088A23B85481}" name="hodnotitel 1" dataDxfId="2"/>
    <tableColumn id="18" xr3:uid="{44A33656-5D7B-4140-8B84-87CF88D84D18}" name="hodnotitel 2" dataDxfId="1"/>
    <tableColumn id="19" xr3:uid="{27F3EB2A-3456-4ED6-981E-33E0E7CC65E6}" name="CELKEM BODŮ průměr" dataDxfId="0">
      <calculatedColumnFormula>(O4+P4)/2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zoomScale="75" zoomScaleNormal="75" workbookViewId="0">
      <selection activeCell="F11" sqref="F11"/>
    </sheetView>
  </sheetViews>
  <sheetFormatPr defaultRowHeight="15" x14ac:dyDescent="0.25"/>
  <cols>
    <col min="1" max="1" width="13.5703125" customWidth="1"/>
    <col min="2" max="2" width="10.7109375" customWidth="1"/>
    <col min="3" max="3" width="27.42578125" customWidth="1"/>
    <col min="4" max="4" width="16.28515625" customWidth="1"/>
    <col min="5" max="5" width="12.5703125" customWidth="1"/>
    <col min="6" max="6" width="36.42578125" customWidth="1"/>
    <col min="7" max="7" width="36.28515625" customWidth="1"/>
    <col min="8" max="8" width="15.7109375" customWidth="1"/>
    <col min="9" max="9" width="23" customWidth="1"/>
    <col min="10" max="11" width="15.7109375" customWidth="1"/>
    <col min="12" max="12" width="19.140625" customWidth="1"/>
    <col min="13" max="13" width="18" customWidth="1"/>
    <col min="14" max="14" width="15.7109375" customWidth="1"/>
    <col min="15" max="17" width="10.7109375" customWidth="1"/>
  </cols>
  <sheetData>
    <row r="1" spans="1:17" x14ac:dyDescent="0.25">
      <c r="A1" s="18"/>
    </row>
    <row r="2" spans="1:17" ht="36.75" customHeight="1" x14ac:dyDescent="0.25">
      <c r="A2" s="1" t="s">
        <v>217</v>
      </c>
    </row>
    <row r="3" spans="1:17" ht="185.25" customHeight="1" thickBot="1" x14ac:dyDescent="0.3">
      <c r="A3" s="23" t="s">
        <v>0</v>
      </c>
      <c r="B3" s="24" t="s">
        <v>126</v>
      </c>
      <c r="C3" s="25" t="s">
        <v>10</v>
      </c>
      <c r="D3" s="25" t="s">
        <v>1</v>
      </c>
      <c r="E3" s="25" t="s">
        <v>2</v>
      </c>
      <c r="F3" s="25" t="s">
        <v>3</v>
      </c>
      <c r="G3" s="25" t="s">
        <v>148</v>
      </c>
      <c r="H3" s="26" t="s">
        <v>4</v>
      </c>
      <c r="I3" s="27" t="s">
        <v>5</v>
      </c>
      <c r="J3" s="28" t="s">
        <v>6</v>
      </c>
      <c r="K3" s="28" t="s">
        <v>12</v>
      </c>
      <c r="L3" s="28" t="s">
        <v>7</v>
      </c>
      <c r="M3" s="29" t="s">
        <v>8</v>
      </c>
      <c r="N3" s="30" t="s">
        <v>26</v>
      </c>
      <c r="O3" s="25" t="s">
        <v>81</v>
      </c>
      <c r="P3" s="25" t="s">
        <v>82</v>
      </c>
      <c r="Q3" s="25" t="s">
        <v>83</v>
      </c>
    </row>
    <row r="4" spans="1:17" ht="54" customHeight="1" thickTop="1" x14ac:dyDescent="0.25">
      <c r="A4" s="50">
        <v>53</v>
      </c>
      <c r="B4" s="51">
        <v>60</v>
      </c>
      <c r="C4" s="52" t="s">
        <v>37</v>
      </c>
      <c r="D4" s="52" t="s">
        <v>9</v>
      </c>
      <c r="E4" s="53" t="s">
        <v>38</v>
      </c>
      <c r="F4" s="52" t="s">
        <v>39</v>
      </c>
      <c r="G4" s="54" t="s">
        <v>178</v>
      </c>
      <c r="H4" s="55">
        <v>1100000</v>
      </c>
      <c r="I4" s="56">
        <f t="shared" ref="I4:I15" si="0">J4/H4</f>
        <v>0.63636363636363635</v>
      </c>
      <c r="J4" s="55">
        <v>700000</v>
      </c>
      <c r="K4" s="55">
        <v>400000</v>
      </c>
      <c r="L4" s="57">
        <f t="shared" ref="L4:L15" si="1">K4/H4</f>
        <v>0.36363636363636365</v>
      </c>
      <c r="M4" s="55">
        <f t="shared" ref="M4:M15" si="2">K4</f>
        <v>400000</v>
      </c>
      <c r="N4" s="58" t="s">
        <v>120</v>
      </c>
      <c r="O4" s="52">
        <v>37</v>
      </c>
      <c r="P4" s="52">
        <v>37</v>
      </c>
      <c r="Q4" s="59">
        <f t="shared" ref="Q4:Q15" si="3">(O4+P4)/2</f>
        <v>37</v>
      </c>
    </row>
    <row r="5" spans="1:17" ht="54" customHeight="1" x14ac:dyDescent="0.25">
      <c r="A5" s="22">
        <v>54</v>
      </c>
      <c r="B5" s="43">
        <v>102</v>
      </c>
      <c r="C5" s="32" t="s">
        <v>107</v>
      </c>
      <c r="D5" s="32" t="s">
        <v>9</v>
      </c>
      <c r="E5" s="44" t="s">
        <v>113</v>
      </c>
      <c r="F5" s="32" t="s">
        <v>112</v>
      </c>
      <c r="G5" s="45" t="s">
        <v>214</v>
      </c>
      <c r="H5" s="31">
        <v>890000</v>
      </c>
      <c r="I5" s="46">
        <f t="shared" si="0"/>
        <v>0.550561797752809</v>
      </c>
      <c r="J5" s="31">
        <v>490000</v>
      </c>
      <c r="K5" s="31">
        <v>400000</v>
      </c>
      <c r="L5" s="47">
        <f t="shared" si="1"/>
        <v>0.449438202247191</v>
      </c>
      <c r="M5" s="31">
        <f t="shared" si="2"/>
        <v>400000</v>
      </c>
      <c r="N5" s="48" t="s">
        <v>120</v>
      </c>
      <c r="O5" s="32">
        <v>36</v>
      </c>
      <c r="P5" s="32">
        <v>38</v>
      </c>
      <c r="Q5" s="33">
        <f t="shared" si="3"/>
        <v>37</v>
      </c>
    </row>
    <row r="6" spans="1:17" ht="54" customHeight="1" x14ac:dyDescent="0.25">
      <c r="A6" s="22">
        <v>55</v>
      </c>
      <c r="B6" s="4">
        <v>69</v>
      </c>
      <c r="C6" s="5" t="s">
        <v>31</v>
      </c>
      <c r="D6" s="5" t="s">
        <v>9</v>
      </c>
      <c r="E6" s="6" t="s">
        <v>32</v>
      </c>
      <c r="F6" s="5" t="s">
        <v>33</v>
      </c>
      <c r="G6" s="7" t="s">
        <v>187</v>
      </c>
      <c r="H6" s="2">
        <v>886930</v>
      </c>
      <c r="I6" s="8">
        <f t="shared" si="0"/>
        <v>0.5490061222418906</v>
      </c>
      <c r="J6" s="2">
        <v>486930</v>
      </c>
      <c r="K6" s="2">
        <v>400000</v>
      </c>
      <c r="L6" s="9">
        <f t="shared" si="1"/>
        <v>0.45099387775810945</v>
      </c>
      <c r="M6" s="2">
        <f t="shared" si="2"/>
        <v>400000</v>
      </c>
      <c r="N6" s="10" t="s">
        <v>120</v>
      </c>
      <c r="O6" s="5">
        <v>36</v>
      </c>
      <c r="P6" s="5">
        <v>38</v>
      </c>
      <c r="Q6" s="3">
        <f t="shared" si="3"/>
        <v>37</v>
      </c>
    </row>
    <row r="7" spans="1:17" ht="54" customHeight="1" x14ac:dyDescent="0.25">
      <c r="A7" s="22">
        <v>56</v>
      </c>
      <c r="B7" s="4">
        <v>28</v>
      </c>
      <c r="C7" s="5" t="s">
        <v>72</v>
      </c>
      <c r="D7" s="5" t="s">
        <v>9</v>
      </c>
      <c r="E7" s="6" t="s">
        <v>73</v>
      </c>
      <c r="F7" s="5" t="s">
        <v>74</v>
      </c>
      <c r="G7" s="20" t="s">
        <v>145</v>
      </c>
      <c r="H7" s="2">
        <v>700000</v>
      </c>
      <c r="I7" s="8">
        <f t="shared" si="0"/>
        <v>0.46</v>
      </c>
      <c r="J7" s="2">
        <v>322000</v>
      </c>
      <c r="K7" s="2">
        <v>378000</v>
      </c>
      <c r="L7" s="9">
        <f t="shared" si="1"/>
        <v>0.54</v>
      </c>
      <c r="M7" s="2">
        <f t="shared" si="2"/>
        <v>378000</v>
      </c>
      <c r="N7" s="10" t="s">
        <v>120</v>
      </c>
      <c r="O7" s="5">
        <v>37</v>
      </c>
      <c r="P7" s="5">
        <v>37</v>
      </c>
      <c r="Q7" s="3">
        <f t="shared" si="3"/>
        <v>37</v>
      </c>
    </row>
    <row r="8" spans="1:17" ht="54" customHeight="1" x14ac:dyDescent="0.25">
      <c r="A8" s="22">
        <v>57</v>
      </c>
      <c r="B8" s="4">
        <v>67</v>
      </c>
      <c r="C8" s="5" t="s">
        <v>167</v>
      </c>
      <c r="D8" s="5" t="s">
        <v>9</v>
      </c>
      <c r="E8" s="6" t="s">
        <v>182</v>
      </c>
      <c r="F8" s="5" t="s">
        <v>183</v>
      </c>
      <c r="G8" s="20" t="s">
        <v>184</v>
      </c>
      <c r="H8" s="2">
        <v>544402</v>
      </c>
      <c r="I8" s="8">
        <f t="shared" si="0"/>
        <v>0.40007567936928962</v>
      </c>
      <c r="J8" s="2">
        <v>217802</v>
      </c>
      <c r="K8" s="2">
        <v>326600</v>
      </c>
      <c r="L8" s="9">
        <f t="shared" si="1"/>
        <v>0.59992432063071044</v>
      </c>
      <c r="M8" s="2">
        <f t="shared" si="2"/>
        <v>326600</v>
      </c>
      <c r="N8" s="10" t="s">
        <v>120</v>
      </c>
      <c r="O8" s="5">
        <v>36</v>
      </c>
      <c r="P8" s="5">
        <v>38</v>
      </c>
      <c r="Q8" s="3">
        <f t="shared" si="3"/>
        <v>37</v>
      </c>
    </row>
    <row r="9" spans="1:17" ht="54" customHeight="1" x14ac:dyDescent="0.25">
      <c r="A9" s="22">
        <v>58</v>
      </c>
      <c r="B9" s="4">
        <v>6</v>
      </c>
      <c r="C9" s="5" t="s">
        <v>128</v>
      </c>
      <c r="D9" s="5" t="s">
        <v>9</v>
      </c>
      <c r="E9" s="6" t="s">
        <v>129</v>
      </c>
      <c r="F9" s="5" t="s">
        <v>130</v>
      </c>
      <c r="G9" s="7" t="s">
        <v>131</v>
      </c>
      <c r="H9" s="2">
        <v>590000</v>
      </c>
      <c r="I9" s="8">
        <f t="shared" si="0"/>
        <v>0.45101694915254237</v>
      </c>
      <c r="J9" s="2">
        <v>266100</v>
      </c>
      <c r="K9" s="2">
        <v>323900</v>
      </c>
      <c r="L9" s="9">
        <f t="shared" si="1"/>
        <v>0.54898305084745758</v>
      </c>
      <c r="M9" s="2">
        <f t="shared" si="2"/>
        <v>323900</v>
      </c>
      <c r="N9" s="10" t="s">
        <v>120</v>
      </c>
      <c r="O9" s="5">
        <v>37</v>
      </c>
      <c r="P9" s="5">
        <v>36</v>
      </c>
      <c r="Q9" s="3">
        <f t="shared" si="3"/>
        <v>36.5</v>
      </c>
    </row>
    <row r="10" spans="1:17" ht="54" customHeight="1" x14ac:dyDescent="0.25">
      <c r="A10" s="22">
        <v>59</v>
      </c>
      <c r="B10" s="4">
        <v>13</v>
      </c>
      <c r="C10" s="5" t="s">
        <v>103</v>
      </c>
      <c r="D10" s="5" t="s">
        <v>9</v>
      </c>
      <c r="E10" s="6" t="s">
        <v>87</v>
      </c>
      <c r="F10" s="5" t="s">
        <v>88</v>
      </c>
      <c r="G10" s="7" t="s">
        <v>133</v>
      </c>
      <c r="H10" s="2">
        <v>670000</v>
      </c>
      <c r="I10" s="8">
        <f t="shared" si="0"/>
        <v>0.40298507462686567</v>
      </c>
      <c r="J10" s="2">
        <v>270000</v>
      </c>
      <c r="K10" s="2">
        <v>400000</v>
      </c>
      <c r="L10" s="9">
        <f t="shared" si="1"/>
        <v>0.59701492537313428</v>
      </c>
      <c r="M10" s="2">
        <f t="shared" si="2"/>
        <v>400000</v>
      </c>
      <c r="N10" s="10" t="s">
        <v>120</v>
      </c>
      <c r="O10" s="5">
        <v>36</v>
      </c>
      <c r="P10" s="5">
        <v>37</v>
      </c>
      <c r="Q10" s="3">
        <f t="shared" si="3"/>
        <v>36.5</v>
      </c>
    </row>
    <row r="11" spans="1:17" ht="54" customHeight="1" x14ac:dyDescent="0.25">
      <c r="A11" s="22">
        <v>60</v>
      </c>
      <c r="B11" s="4">
        <v>79</v>
      </c>
      <c r="C11" s="5" t="s">
        <v>89</v>
      </c>
      <c r="D11" s="5" t="s">
        <v>9</v>
      </c>
      <c r="E11" s="6" t="s">
        <v>90</v>
      </c>
      <c r="F11" s="5" t="s">
        <v>91</v>
      </c>
      <c r="G11" s="7" t="s">
        <v>197</v>
      </c>
      <c r="H11" s="2">
        <v>670000</v>
      </c>
      <c r="I11" s="8">
        <f t="shared" si="0"/>
        <v>0.40298507462686567</v>
      </c>
      <c r="J11" s="2">
        <v>270000</v>
      </c>
      <c r="K11" s="2">
        <v>400000</v>
      </c>
      <c r="L11" s="9">
        <f t="shared" si="1"/>
        <v>0.59701492537313428</v>
      </c>
      <c r="M11" s="2">
        <f t="shared" si="2"/>
        <v>400000</v>
      </c>
      <c r="N11" s="10" t="s">
        <v>120</v>
      </c>
      <c r="O11" s="5">
        <v>35</v>
      </c>
      <c r="P11" s="5">
        <v>38</v>
      </c>
      <c r="Q11" s="3">
        <f t="shared" si="3"/>
        <v>36.5</v>
      </c>
    </row>
    <row r="12" spans="1:17" ht="54" customHeight="1" x14ac:dyDescent="0.25">
      <c r="A12" s="22">
        <v>61</v>
      </c>
      <c r="B12" s="4">
        <v>88</v>
      </c>
      <c r="C12" s="5" t="s">
        <v>61</v>
      </c>
      <c r="D12" s="5" t="s">
        <v>9</v>
      </c>
      <c r="E12" s="6" t="s">
        <v>62</v>
      </c>
      <c r="F12" s="5" t="s">
        <v>63</v>
      </c>
      <c r="G12" s="20" t="s">
        <v>205</v>
      </c>
      <c r="H12" s="2">
        <v>1728848</v>
      </c>
      <c r="I12" s="8">
        <f t="shared" si="0"/>
        <v>0.76863206019268326</v>
      </c>
      <c r="J12" s="2">
        <v>1328848</v>
      </c>
      <c r="K12" s="2">
        <v>400000</v>
      </c>
      <c r="L12" s="9">
        <f t="shared" si="1"/>
        <v>0.23136793980731679</v>
      </c>
      <c r="M12" s="2">
        <f t="shared" si="2"/>
        <v>400000</v>
      </c>
      <c r="N12" s="10" t="s">
        <v>120</v>
      </c>
      <c r="O12" s="5">
        <v>37</v>
      </c>
      <c r="P12" s="5">
        <v>35</v>
      </c>
      <c r="Q12" s="3">
        <f t="shared" si="3"/>
        <v>36</v>
      </c>
    </row>
    <row r="13" spans="1:17" ht="54" customHeight="1" x14ac:dyDescent="0.25">
      <c r="A13" s="22">
        <v>62</v>
      </c>
      <c r="B13" s="4">
        <v>32</v>
      </c>
      <c r="C13" s="5" t="s">
        <v>92</v>
      </c>
      <c r="D13" s="5" t="s">
        <v>9</v>
      </c>
      <c r="E13" s="6" t="s">
        <v>93</v>
      </c>
      <c r="F13" s="5" t="s">
        <v>94</v>
      </c>
      <c r="G13" s="7" t="s">
        <v>147</v>
      </c>
      <c r="H13" s="2">
        <v>1600000</v>
      </c>
      <c r="I13" s="8">
        <f t="shared" si="0"/>
        <v>0.75</v>
      </c>
      <c r="J13" s="2">
        <v>1200000</v>
      </c>
      <c r="K13" s="2">
        <v>400000</v>
      </c>
      <c r="L13" s="9">
        <f t="shared" si="1"/>
        <v>0.25</v>
      </c>
      <c r="M13" s="2">
        <f t="shared" si="2"/>
        <v>400000</v>
      </c>
      <c r="N13" s="10" t="s">
        <v>120</v>
      </c>
      <c r="O13" s="5">
        <v>36</v>
      </c>
      <c r="P13" s="5">
        <v>36</v>
      </c>
      <c r="Q13" s="3">
        <f t="shared" si="3"/>
        <v>36</v>
      </c>
    </row>
    <row r="14" spans="1:17" ht="54" customHeight="1" x14ac:dyDescent="0.25">
      <c r="A14" s="22">
        <v>63</v>
      </c>
      <c r="B14" s="4">
        <v>23</v>
      </c>
      <c r="C14" s="5" t="s">
        <v>84</v>
      </c>
      <c r="D14" s="5" t="s">
        <v>9</v>
      </c>
      <c r="E14" s="6" t="s">
        <v>86</v>
      </c>
      <c r="F14" s="5" t="s">
        <v>85</v>
      </c>
      <c r="G14" s="20" t="s">
        <v>144</v>
      </c>
      <c r="H14" s="2">
        <v>1519760</v>
      </c>
      <c r="I14" s="8">
        <f t="shared" si="0"/>
        <v>0.73680054745486134</v>
      </c>
      <c r="J14" s="2">
        <v>1119760</v>
      </c>
      <c r="K14" s="2">
        <v>400000</v>
      </c>
      <c r="L14" s="9">
        <f t="shared" si="1"/>
        <v>0.26319945254513871</v>
      </c>
      <c r="M14" s="2">
        <f t="shared" si="2"/>
        <v>400000</v>
      </c>
      <c r="N14" s="10" t="s">
        <v>120</v>
      </c>
      <c r="O14" s="5">
        <v>36</v>
      </c>
      <c r="P14" s="5">
        <v>36</v>
      </c>
      <c r="Q14" s="3">
        <f t="shared" si="3"/>
        <v>36</v>
      </c>
    </row>
    <row r="15" spans="1:17" ht="54" customHeight="1" x14ac:dyDescent="0.25">
      <c r="A15" s="22">
        <v>64</v>
      </c>
      <c r="B15" s="4">
        <v>75</v>
      </c>
      <c r="C15" s="5" t="s">
        <v>27</v>
      </c>
      <c r="D15" s="5" t="s">
        <v>9</v>
      </c>
      <c r="E15" s="6" t="s">
        <v>28</v>
      </c>
      <c r="F15" s="5" t="s">
        <v>29</v>
      </c>
      <c r="G15" s="7" t="s">
        <v>194</v>
      </c>
      <c r="H15" s="11">
        <v>1119716</v>
      </c>
      <c r="I15" s="8">
        <f t="shared" si="0"/>
        <v>0.64276655866308952</v>
      </c>
      <c r="J15" s="2">
        <v>719716</v>
      </c>
      <c r="K15" s="2">
        <v>400000</v>
      </c>
      <c r="L15" s="9">
        <f t="shared" si="1"/>
        <v>0.35723344133691043</v>
      </c>
      <c r="M15" s="2">
        <f t="shared" si="2"/>
        <v>400000</v>
      </c>
      <c r="N15" s="10" t="s">
        <v>120</v>
      </c>
      <c r="O15" s="5">
        <v>35</v>
      </c>
      <c r="P15" s="5">
        <v>37</v>
      </c>
      <c r="Q15" s="3">
        <f t="shared" si="3"/>
        <v>36</v>
      </c>
    </row>
    <row r="16" spans="1:17" ht="54" customHeight="1" x14ac:dyDescent="0.25">
      <c r="A16" s="22">
        <v>65</v>
      </c>
      <c r="B16" s="4">
        <v>55</v>
      </c>
      <c r="C16" s="5" t="s">
        <v>18</v>
      </c>
      <c r="D16" s="5" t="s">
        <v>9</v>
      </c>
      <c r="E16" s="6" t="s">
        <v>22</v>
      </c>
      <c r="F16" s="5" t="s">
        <v>23</v>
      </c>
      <c r="G16" s="7" t="s">
        <v>171</v>
      </c>
      <c r="H16" s="2">
        <v>1050144</v>
      </c>
      <c r="I16" s="8">
        <f t="shared" ref="I16:I47" si="4">J16/H16</f>
        <v>0.61909985678154611</v>
      </c>
      <c r="J16" s="2">
        <v>650144</v>
      </c>
      <c r="K16" s="2">
        <v>400000</v>
      </c>
      <c r="L16" s="9">
        <f t="shared" ref="L16:L47" si="5">K16/H16</f>
        <v>0.38090014321845383</v>
      </c>
      <c r="M16" s="2">
        <f t="shared" ref="M16:M47" si="6">K16</f>
        <v>400000</v>
      </c>
      <c r="N16" s="10" t="s">
        <v>120</v>
      </c>
      <c r="O16" s="5">
        <v>35</v>
      </c>
      <c r="P16" s="5">
        <v>37</v>
      </c>
      <c r="Q16" s="3">
        <f t="shared" ref="Q16:Q47" si="7">(O16+P16)/2</f>
        <v>36</v>
      </c>
    </row>
    <row r="17" spans="1:17" ht="54" customHeight="1" x14ac:dyDescent="0.25">
      <c r="A17" s="22">
        <v>66</v>
      </c>
      <c r="B17" s="4">
        <v>70</v>
      </c>
      <c r="C17" s="5" t="s">
        <v>188</v>
      </c>
      <c r="D17" s="5" t="s">
        <v>9</v>
      </c>
      <c r="E17" s="6" t="s">
        <v>191</v>
      </c>
      <c r="F17" s="5" t="s">
        <v>190</v>
      </c>
      <c r="G17" s="7" t="s">
        <v>189</v>
      </c>
      <c r="H17" s="2">
        <v>875751</v>
      </c>
      <c r="I17" s="8">
        <f t="shared" si="4"/>
        <v>0.54324916557331937</v>
      </c>
      <c r="J17" s="2">
        <v>475751</v>
      </c>
      <c r="K17" s="2">
        <v>400000</v>
      </c>
      <c r="L17" s="9">
        <f t="shared" si="5"/>
        <v>0.45675083442668063</v>
      </c>
      <c r="M17" s="2">
        <f t="shared" si="6"/>
        <v>400000</v>
      </c>
      <c r="N17" s="10" t="s">
        <v>120</v>
      </c>
      <c r="O17" s="5">
        <v>35</v>
      </c>
      <c r="P17" s="5">
        <v>37</v>
      </c>
      <c r="Q17" s="3">
        <f t="shared" si="7"/>
        <v>36</v>
      </c>
    </row>
    <row r="18" spans="1:17" ht="54" customHeight="1" x14ac:dyDescent="0.25">
      <c r="A18" s="22">
        <v>67</v>
      </c>
      <c r="B18" s="4">
        <v>89</v>
      </c>
      <c r="C18" s="5" t="s">
        <v>14</v>
      </c>
      <c r="D18" s="5" t="s">
        <v>9</v>
      </c>
      <c r="E18" s="6" t="s">
        <v>15</v>
      </c>
      <c r="F18" s="5" t="s">
        <v>16</v>
      </c>
      <c r="G18" s="7" t="s">
        <v>206</v>
      </c>
      <c r="H18" s="2">
        <v>776976</v>
      </c>
      <c r="I18" s="8">
        <f t="shared" si="4"/>
        <v>0.48518358353411173</v>
      </c>
      <c r="J18" s="2">
        <v>376976</v>
      </c>
      <c r="K18" s="2">
        <v>400000</v>
      </c>
      <c r="L18" s="9">
        <f t="shared" si="5"/>
        <v>0.51481641646588827</v>
      </c>
      <c r="M18" s="2">
        <f t="shared" si="6"/>
        <v>400000</v>
      </c>
      <c r="N18" s="10" t="s">
        <v>120</v>
      </c>
      <c r="O18" s="5">
        <v>37</v>
      </c>
      <c r="P18" s="5">
        <v>35</v>
      </c>
      <c r="Q18" s="3">
        <f t="shared" si="7"/>
        <v>36</v>
      </c>
    </row>
    <row r="19" spans="1:17" ht="54" customHeight="1" x14ac:dyDescent="0.25">
      <c r="A19" s="22">
        <v>68</v>
      </c>
      <c r="B19" s="4">
        <v>31</v>
      </c>
      <c r="C19" s="5" t="s">
        <v>46</v>
      </c>
      <c r="D19" s="5" t="s">
        <v>30</v>
      </c>
      <c r="E19" s="6" t="s">
        <v>47</v>
      </c>
      <c r="F19" s="5" t="s">
        <v>48</v>
      </c>
      <c r="G19" s="7" t="s">
        <v>146</v>
      </c>
      <c r="H19" s="11">
        <v>710484.87</v>
      </c>
      <c r="I19" s="8">
        <f t="shared" si="4"/>
        <v>0.43700419686628933</v>
      </c>
      <c r="J19" s="11">
        <v>310484.87</v>
      </c>
      <c r="K19" s="2">
        <v>400000</v>
      </c>
      <c r="L19" s="9">
        <f t="shared" si="5"/>
        <v>0.56299580313371067</v>
      </c>
      <c r="M19" s="2">
        <f t="shared" si="6"/>
        <v>400000</v>
      </c>
      <c r="N19" s="10" t="s">
        <v>120</v>
      </c>
      <c r="O19" s="5">
        <v>36</v>
      </c>
      <c r="P19" s="5">
        <v>36</v>
      </c>
      <c r="Q19" s="3">
        <f t="shared" si="7"/>
        <v>36</v>
      </c>
    </row>
    <row r="20" spans="1:17" ht="54" customHeight="1" x14ac:dyDescent="0.25">
      <c r="A20" s="22">
        <v>69</v>
      </c>
      <c r="B20" s="4">
        <v>64</v>
      </c>
      <c r="C20" s="5" t="s">
        <v>166</v>
      </c>
      <c r="D20" s="5" t="s">
        <v>9</v>
      </c>
      <c r="E20" s="6" t="s">
        <v>180</v>
      </c>
      <c r="F20" s="5" t="s">
        <v>181</v>
      </c>
      <c r="G20" s="20" t="s">
        <v>179</v>
      </c>
      <c r="H20" s="2">
        <v>690000</v>
      </c>
      <c r="I20" s="8">
        <f t="shared" si="4"/>
        <v>0.42028985507246375</v>
      </c>
      <c r="J20" s="2">
        <v>290000</v>
      </c>
      <c r="K20" s="2">
        <v>400000</v>
      </c>
      <c r="L20" s="9">
        <f t="shared" si="5"/>
        <v>0.57971014492753625</v>
      </c>
      <c r="M20" s="2">
        <f t="shared" si="6"/>
        <v>400000</v>
      </c>
      <c r="N20" s="10" t="s">
        <v>120</v>
      </c>
      <c r="O20" s="5">
        <v>35</v>
      </c>
      <c r="P20" s="5">
        <v>37</v>
      </c>
      <c r="Q20" s="3">
        <f t="shared" si="7"/>
        <v>36</v>
      </c>
    </row>
    <row r="21" spans="1:17" ht="54" customHeight="1" x14ac:dyDescent="0.25">
      <c r="A21" s="22">
        <v>70</v>
      </c>
      <c r="B21" s="4">
        <v>36</v>
      </c>
      <c r="C21" s="5" t="s">
        <v>215</v>
      </c>
      <c r="D21" s="5" t="s">
        <v>9</v>
      </c>
      <c r="E21" s="6" t="s">
        <v>153</v>
      </c>
      <c r="F21" s="5" t="s">
        <v>154</v>
      </c>
      <c r="G21" s="20" t="s">
        <v>155</v>
      </c>
      <c r="H21" s="2">
        <v>636000</v>
      </c>
      <c r="I21" s="8">
        <f t="shared" si="4"/>
        <v>0.40251572327044027</v>
      </c>
      <c r="J21" s="2">
        <v>256000</v>
      </c>
      <c r="K21" s="2">
        <v>380000</v>
      </c>
      <c r="L21" s="9">
        <f t="shared" si="5"/>
        <v>0.59748427672955973</v>
      </c>
      <c r="M21" s="2">
        <f t="shared" si="6"/>
        <v>380000</v>
      </c>
      <c r="N21" s="10" t="s">
        <v>120</v>
      </c>
      <c r="O21" s="5">
        <v>36</v>
      </c>
      <c r="P21" s="5">
        <v>36</v>
      </c>
      <c r="Q21" s="3">
        <f t="shared" si="7"/>
        <v>36</v>
      </c>
    </row>
    <row r="22" spans="1:17" ht="54" customHeight="1" x14ac:dyDescent="0.25">
      <c r="A22" s="22">
        <v>71</v>
      </c>
      <c r="B22" s="4">
        <v>82</v>
      </c>
      <c r="C22" s="5" t="s">
        <v>98</v>
      </c>
      <c r="D22" s="5" t="s">
        <v>11</v>
      </c>
      <c r="E22" s="6" t="s">
        <v>99</v>
      </c>
      <c r="F22" s="5" t="s">
        <v>100</v>
      </c>
      <c r="G22" s="20" t="s">
        <v>198</v>
      </c>
      <c r="H22" s="2">
        <v>1933700</v>
      </c>
      <c r="I22" s="8">
        <f t="shared" si="4"/>
        <v>0.79314267983658271</v>
      </c>
      <c r="J22" s="2">
        <v>1533700</v>
      </c>
      <c r="K22" s="2">
        <v>400000</v>
      </c>
      <c r="L22" s="9">
        <f t="shared" si="5"/>
        <v>0.20685732016341729</v>
      </c>
      <c r="M22" s="2">
        <f t="shared" si="6"/>
        <v>400000</v>
      </c>
      <c r="N22" s="10" t="s">
        <v>120</v>
      </c>
      <c r="O22" s="5">
        <v>36</v>
      </c>
      <c r="P22" s="5">
        <v>35</v>
      </c>
      <c r="Q22" s="3">
        <f t="shared" si="7"/>
        <v>35.5</v>
      </c>
    </row>
    <row r="23" spans="1:17" ht="54" customHeight="1" x14ac:dyDescent="0.25">
      <c r="A23" s="22">
        <v>72</v>
      </c>
      <c r="B23" s="4">
        <v>99</v>
      </c>
      <c r="C23" s="5" t="s">
        <v>207</v>
      </c>
      <c r="D23" s="5" t="s">
        <v>9</v>
      </c>
      <c r="E23" s="6" t="s">
        <v>210</v>
      </c>
      <c r="F23" s="5" t="s">
        <v>211</v>
      </c>
      <c r="G23" s="20" t="s">
        <v>212</v>
      </c>
      <c r="H23" s="2">
        <v>1100000</v>
      </c>
      <c r="I23" s="8">
        <f t="shared" si="4"/>
        <v>0.63636363636363635</v>
      </c>
      <c r="J23" s="2">
        <v>700000</v>
      </c>
      <c r="K23" s="2">
        <v>400000</v>
      </c>
      <c r="L23" s="9">
        <f t="shared" si="5"/>
        <v>0.36363636363636365</v>
      </c>
      <c r="M23" s="2">
        <f t="shared" si="6"/>
        <v>400000</v>
      </c>
      <c r="N23" s="10" t="s">
        <v>120</v>
      </c>
      <c r="O23" s="5">
        <v>35</v>
      </c>
      <c r="P23" s="5">
        <v>36</v>
      </c>
      <c r="Q23" s="3">
        <f t="shared" si="7"/>
        <v>35.5</v>
      </c>
    </row>
    <row r="24" spans="1:17" ht="54" customHeight="1" x14ac:dyDescent="0.25">
      <c r="A24" s="22">
        <v>73</v>
      </c>
      <c r="B24" s="4">
        <v>86</v>
      </c>
      <c r="C24" s="5" t="s">
        <v>169</v>
      </c>
      <c r="D24" s="5" t="s">
        <v>9</v>
      </c>
      <c r="E24" s="6" t="s">
        <v>201</v>
      </c>
      <c r="F24" s="5" t="s">
        <v>200</v>
      </c>
      <c r="G24" s="20" t="s">
        <v>199</v>
      </c>
      <c r="H24" s="2">
        <v>723129</v>
      </c>
      <c r="I24" s="8">
        <f t="shared" si="4"/>
        <v>0.44684834932633044</v>
      </c>
      <c r="J24" s="2">
        <v>323129</v>
      </c>
      <c r="K24" s="2">
        <v>400000</v>
      </c>
      <c r="L24" s="9">
        <f t="shared" si="5"/>
        <v>0.55315165067366956</v>
      </c>
      <c r="M24" s="2">
        <f t="shared" si="6"/>
        <v>400000</v>
      </c>
      <c r="N24" s="10" t="s">
        <v>120</v>
      </c>
      <c r="O24" s="5">
        <v>36</v>
      </c>
      <c r="P24" s="5">
        <v>35</v>
      </c>
      <c r="Q24" s="3">
        <f t="shared" si="7"/>
        <v>35.5</v>
      </c>
    </row>
    <row r="25" spans="1:17" ht="54" customHeight="1" x14ac:dyDescent="0.25">
      <c r="A25" s="22">
        <v>74</v>
      </c>
      <c r="B25" s="4">
        <v>85</v>
      </c>
      <c r="C25" s="5" t="s">
        <v>95</v>
      </c>
      <c r="D25" s="5" t="s">
        <v>9</v>
      </c>
      <c r="E25" s="6" t="s">
        <v>96</v>
      </c>
      <c r="F25" s="5" t="s">
        <v>97</v>
      </c>
      <c r="G25" s="20" t="s">
        <v>216</v>
      </c>
      <c r="H25" s="2">
        <v>712420</v>
      </c>
      <c r="I25" s="8">
        <f t="shared" si="4"/>
        <v>0.4385334493697538</v>
      </c>
      <c r="J25" s="2">
        <v>312420</v>
      </c>
      <c r="K25" s="2">
        <v>400000</v>
      </c>
      <c r="L25" s="9">
        <f t="shared" si="5"/>
        <v>0.5614665506302462</v>
      </c>
      <c r="M25" s="2">
        <f t="shared" si="6"/>
        <v>400000</v>
      </c>
      <c r="N25" s="10" t="s">
        <v>120</v>
      </c>
      <c r="O25" s="5">
        <v>36</v>
      </c>
      <c r="P25" s="5">
        <v>35</v>
      </c>
      <c r="Q25" s="3">
        <f t="shared" si="7"/>
        <v>35.5</v>
      </c>
    </row>
    <row r="26" spans="1:17" ht="54" customHeight="1" x14ac:dyDescent="0.25">
      <c r="A26" s="22">
        <v>75</v>
      </c>
      <c r="B26" s="4">
        <v>8</v>
      </c>
      <c r="C26" s="5" t="s">
        <v>43</v>
      </c>
      <c r="D26" s="5" t="s">
        <v>30</v>
      </c>
      <c r="E26" s="6" t="s">
        <v>44</v>
      </c>
      <c r="F26" s="5" t="s">
        <v>45</v>
      </c>
      <c r="G26" s="7" t="s">
        <v>132</v>
      </c>
      <c r="H26" s="2">
        <v>700000</v>
      </c>
      <c r="I26" s="8">
        <f t="shared" si="4"/>
        <v>0.42857142857142855</v>
      </c>
      <c r="J26" s="2">
        <v>300000</v>
      </c>
      <c r="K26" s="2">
        <v>400000</v>
      </c>
      <c r="L26" s="9">
        <f t="shared" si="5"/>
        <v>0.5714285714285714</v>
      </c>
      <c r="M26" s="2">
        <f t="shared" si="6"/>
        <v>400000</v>
      </c>
      <c r="N26" s="10" t="s">
        <v>120</v>
      </c>
      <c r="O26" s="5">
        <v>34</v>
      </c>
      <c r="P26" s="5">
        <v>37</v>
      </c>
      <c r="Q26" s="3">
        <f t="shared" si="7"/>
        <v>35.5</v>
      </c>
    </row>
    <row r="27" spans="1:17" ht="54" customHeight="1" x14ac:dyDescent="0.25">
      <c r="A27" s="22">
        <v>76</v>
      </c>
      <c r="B27" s="4">
        <v>101</v>
      </c>
      <c r="C27" s="5" t="s">
        <v>19</v>
      </c>
      <c r="D27" s="5" t="s">
        <v>9</v>
      </c>
      <c r="E27" s="6" t="s">
        <v>24</v>
      </c>
      <c r="F27" s="5" t="s">
        <v>25</v>
      </c>
      <c r="G27" s="7" t="s">
        <v>213</v>
      </c>
      <c r="H27" s="2">
        <v>700000</v>
      </c>
      <c r="I27" s="8">
        <f t="shared" si="4"/>
        <v>0.42857142857142855</v>
      </c>
      <c r="J27" s="2">
        <v>300000</v>
      </c>
      <c r="K27" s="2">
        <v>400000</v>
      </c>
      <c r="L27" s="9">
        <f t="shared" si="5"/>
        <v>0.5714285714285714</v>
      </c>
      <c r="M27" s="2">
        <f t="shared" si="6"/>
        <v>400000</v>
      </c>
      <c r="N27" s="10" t="s">
        <v>120</v>
      </c>
      <c r="O27" s="5">
        <v>35</v>
      </c>
      <c r="P27" s="5">
        <v>36</v>
      </c>
      <c r="Q27" s="3">
        <f t="shared" si="7"/>
        <v>35.5</v>
      </c>
    </row>
    <row r="28" spans="1:17" ht="54" customHeight="1" x14ac:dyDescent="0.25">
      <c r="A28" s="22">
        <v>77</v>
      </c>
      <c r="B28" s="4">
        <v>78</v>
      </c>
      <c r="C28" s="5" t="s">
        <v>101</v>
      </c>
      <c r="D28" s="5" t="s">
        <v>9</v>
      </c>
      <c r="E28" s="6" t="s">
        <v>105</v>
      </c>
      <c r="F28" s="5" t="s">
        <v>106</v>
      </c>
      <c r="G28" s="7" t="s">
        <v>196</v>
      </c>
      <c r="H28" s="2">
        <v>693838</v>
      </c>
      <c r="I28" s="8">
        <f t="shared" si="4"/>
        <v>0.42349655106811679</v>
      </c>
      <c r="J28" s="2">
        <v>293838</v>
      </c>
      <c r="K28" s="2">
        <v>400000</v>
      </c>
      <c r="L28" s="9">
        <f t="shared" si="5"/>
        <v>0.57650344893188321</v>
      </c>
      <c r="M28" s="2">
        <f t="shared" si="6"/>
        <v>400000</v>
      </c>
      <c r="N28" s="10" t="s">
        <v>120</v>
      </c>
      <c r="O28" s="5">
        <v>34</v>
      </c>
      <c r="P28" s="5">
        <v>37</v>
      </c>
      <c r="Q28" s="3">
        <f t="shared" si="7"/>
        <v>35.5</v>
      </c>
    </row>
    <row r="29" spans="1:17" ht="54" customHeight="1" x14ac:dyDescent="0.25">
      <c r="A29" s="22">
        <v>78</v>
      </c>
      <c r="B29" s="4">
        <v>48</v>
      </c>
      <c r="C29" s="5" t="s">
        <v>67</v>
      </c>
      <c r="D29" s="5" t="s">
        <v>9</v>
      </c>
      <c r="E29" s="6" t="s">
        <v>68</v>
      </c>
      <c r="F29" s="5" t="s">
        <v>109</v>
      </c>
      <c r="G29" s="20" t="s">
        <v>162</v>
      </c>
      <c r="H29" s="2">
        <v>681109</v>
      </c>
      <c r="I29" s="8">
        <f t="shared" si="4"/>
        <v>0.41272248641553699</v>
      </c>
      <c r="J29" s="2">
        <v>281109</v>
      </c>
      <c r="K29" s="2">
        <v>400000</v>
      </c>
      <c r="L29" s="9">
        <f t="shared" si="5"/>
        <v>0.58727751358446301</v>
      </c>
      <c r="M29" s="2">
        <f t="shared" si="6"/>
        <v>400000</v>
      </c>
      <c r="N29" s="10" t="s">
        <v>120</v>
      </c>
      <c r="O29" s="5">
        <v>35</v>
      </c>
      <c r="P29" s="5">
        <v>36</v>
      </c>
      <c r="Q29" s="3">
        <f t="shared" si="7"/>
        <v>35.5</v>
      </c>
    </row>
    <row r="30" spans="1:17" ht="54" customHeight="1" x14ac:dyDescent="0.25">
      <c r="A30" s="22">
        <v>79</v>
      </c>
      <c r="B30" s="4">
        <v>87</v>
      </c>
      <c r="C30" s="5" t="s">
        <v>168</v>
      </c>
      <c r="D30" s="5" t="s">
        <v>9</v>
      </c>
      <c r="E30" s="6" t="s">
        <v>204</v>
      </c>
      <c r="F30" s="5" t="s">
        <v>203</v>
      </c>
      <c r="G30" s="20" t="s">
        <v>202</v>
      </c>
      <c r="H30" s="2">
        <v>1010608</v>
      </c>
      <c r="I30" s="8">
        <f t="shared" si="4"/>
        <v>0.60419866060826755</v>
      </c>
      <c r="J30" s="2">
        <v>610608</v>
      </c>
      <c r="K30" s="2">
        <v>400000</v>
      </c>
      <c r="L30" s="9">
        <f t="shared" si="5"/>
        <v>0.39580133939173251</v>
      </c>
      <c r="M30" s="2">
        <f t="shared" si="6"/>
        <v>400000</v>
      </c>
      <c r="N30" s="10" t="s">
        <v>120</v>
      </c>
      <c r="O30" s="5">
        <v>35</v>
      </c>
      <c r="P30" s="5">
        <v>35</v>
      </c>
      <c r="Q30" s="3">
        <f t="shared" si="7"/>
        <v>35</v>
      </c>
    </row>
    <row r="31" spans="1:17" ht="54" customHeight="1" x14ac:dyDescent="0.25">
      <c r="A31" s="22">
        <v>80</v>
      </c>
      <c r="B31" s="4">
        <v>2</v>
      </c>
      <c r="C31" s="5" t="s">
        <v>121</v>
      </c>
      <c r="D31" s="5" t="s">
        <v>9</v>
      </c>
      <c r="E31" s="6" t="s">
        <v>122</v>
      </c>
      <c r="F31" s="5" t="s">
        <v>123</v>
      </c>
      <c r="G31" s="7" t="s">
        <v>124</v>
      </c>
      <c r="H31" s="2">
        <v>846931</v>
      </c>
      <c r="I31" s="8">
        <f t="shared" si="4"/>
        <v>0.52770650737781477</v>
      </c>
      <c r="J31" s="2">
        <v>446931</v>
      </c>
      <c r="K31" s="2">
        <v>400000</v>
      </c>
      <c r="L31" s="9">
        <f t="shared" si="5"/>
        <v>0.47229349262218528</v>
      </c>
      <c r="M31" s="2">
        <f t="shared" si="6"/>
        <v>400000</v>
      </c>
      <c r="N31" s="10" t="s">
        <v>120</v>
      </c>
      <c r="O31" s="5">
        <v>35</v>
      </c>
      <c r="P31" s="5">
        <v>35</v>
      </c>
      <c r="Q31" s="3">
        <f t="shared" si="7"/>
        <v>35</v>
      </c>
    </row>
    <row r="32" spans="1:17" ht="54" customHeight="1" x14ac:dyDescent="0.25">
      <c r="A32" s="22">
        <v>81</v>
      </c>
      <c r="B32" s="4">
        <v>91</v>
      </c>
      <c r="C32" s="5" t="s">
        <v>75</v>
      </c>
      <c r="D32" s="5" t="s">
        <v>9</v>
      </c>
      <c r="E32" s="6" t="s">
        <v>76</v>
      </c>
      <c r="F32" s="5" t="s">
        <v>77</v>
      </c>
      <c r="G32" s="20" t="s">
        <v>208</v>
      </c>
      <c r="H32" s="2">
        <v>720000</v>
      </c>
      <c r="I32" s="8">
        <f t="shared" si="4"/>
        <v>0.45833333333333331</v>
      </c>
      <c r="J32" s="2">
        <v>330000</v>
      </c>
      <c r="K32" s="2">
        <v>390000</v>
      </c>
      <c r="L32" s="9">
        <f t="shared" si="5"/>
        <v>0.54166666666666663</v>
      </c>
      <c r="M32" s="2">
        <f t="shared" si="6"/>
        <v>390000</v>
      </c>
      <c r="N32" s="10" t="s">
        <v>120</v>
      </c>
      <c r="O32" s="5">
        <v>35</v>
      </c>
      <c r="P32" s="5">
        <v>35</v>
      </c>
      <c r="Q32" s="3">
        <f t="shared" si="7"/>
        <v>35</v>
      </c>
    </row>
    <row r="33" spans="1:17" ht="54" customHeight="1" x14ac:dyDescent="0.25">
      <c r="A33" s="22">
        <v>82</v>
      </c>
      <c r="B33" s="4">
        <v>39</v>
      </c>
      <c r="C33" s="5" t="s">
        <v>60</v>
      </c>
      <c r="D33" s="5" t="s">
        <v>9</v>
      </c>
      <c r="E33" s="6" t="s">
        <v>116</v>
      </c>
      <c r="F33" s="5" t="s">
        <v>117</v>
      </c>
      <c r="G33" s="20" t="s">
        <v>157</v>
      </c>
      <c r="H33" s="2">
        <v>689700</v>
      </c>
      <c r="I33" s="8">
        <f t="shared" si="4"/>
        <v>0.42003769754965925</v>
      </c>
      <c r="J33" s="2">
        <v>289700</v>
      </c>
      <c r="K33" s="2">
        <v>400000</v>
      </c>
      <c r="L33" s="9">
        <f t="shared" si="5"/>
        <v>0.57996230245034075</v>
      </c>
      <c r="M33" s="2">
        <f t="shared" si="6"/>
        <v>400000</v>
      </c>
      <c r="N33" s="10" t="s">
        <v>120</v>
      </c>
      <c r="O33" s="5">
        <v>35</v>
      </c>
      <c r="P33" s="5">
        <v>35</v>
      </c>
      <c r="Q33" s="3">
        <f t="shared" si="7"/>
        <v>35</v>
      </c>
    </row>
    <row r="34" spans="1:17" ht="54" customHeight="1" x14ac:dyDescent="0.25">
      <c r="A34" s="22">
        <v>83</v>
      </c>
      <c r="B34" s="4">
        <v>34</v>
      </c>
      <c r="C34" s="5" t="s">
        <v>149</v>
      </c>
      <c r="D34" s="5" t="s">
        <v>9</v>
      </c>
      <c r="E34" s="6" t="s">
        <v>152</v>
      </c>
      <c r="F34" s="5" t="s">
        <v>151</v>
      </c>
      <c r="G34" s="20" t="s">
        <v>150</v>
      </c>
      <c r="H34" s="2">
        <v>372200</v>
      </c>
      <c r="I34" s="8">
        <f t="shared" si="4"/>
        <v>0.40032240730789898</v>
      </c>
      <c r="J34" s="2">
        <v>149000</v>
      </c>
      <c r="K34" s="2">
        <v>223200</v>
      </c>
      <c r="L34" s="9">
        <f t="shared" si="5"/>
        <v>0.59967759269210097</v>
      </c>
      <c r="M34" s="2">
        <f t="shared" si="6"/>
        <v>223200</v>
      </c>
      <c r="N34" s="10" t="s">
        <v>120</v>
      </c>
      <c r="O34" s="5">
        <v>35</v>
      </c>
      <c r="P34" s="5">
        <v>35</v>
      </c>
      <c r="Q34" s="3">
        <f t="shared" si="7"/>
        <v>35</v>
      </c>
    </row>
    <row r="35" spans="1:17" ht="54" customHeight="1" x14ac:dyDescent="0.25">
      <c r="A35" s="22">
        <v>84</v>
      </c>
      <c r="B35" s="4">
        <v>5</v>
      </c>
      <c r="C35" s="5" t="s">
        <v>52</v>
      </c>
      <c r="D35" s="5" t="s">
        <v>9</v>
      </c>
      <c r="E35" s="6" t="s">
        <v>53</v>
      </c>
      <c r="F35" s="5" t="s">
        <v>54</v>
      </c>
      <c r="G35" s="20" t="s">
        <v>127</v>
      </c>
      <c r="H35" s="2">
        <v>630000</v>
      </c>
      <c r="I35" s="8">
        <f t="shared" si="4"/>
        <v>0.4</v>
      </c>
      <c r="J35" s="2">
        <v>252000</v>
      </c>
      <c r="K35" s="2">
        <v>378000</v>
      </c>
      <c r="L35" s="9">
        <f t="shared" si="5"/>
        <v>0.6</v>
      </c>
      <c r="M35" s="2">
        <f t="shared" si="6"/>
        <v>378000</v>
      </c>
      <c r="N35" s="10" t="s">
        <v>120</v>
      </c>
      <c r="O35" s="5">
        <v>36</v>
      </c>
      <c r="P35" s="5">
        <v>34</v>
      </c>
      <c r="Q35" s="3">
        <f t="shared" si="7"/>
        <v>35</v>
      </c>
    </row>
    <row r="36" spans="1:17" ht="54" customHeight="1" x14ac:dyDescent="0.25">
      <c r="A36" s="22">
        <v>85</v>
      </c>
      <c r="B36" s="4">
        <v>68</v>
      </c>
      <c r="C36" s="5" t="s">
        <v>49</v>
      </c>
      <c r="D36" s="5" t="s">
        <v>9</v>
      </c>
      <c r="E36" s="6" t="s">
        <v>50</v>
      </c>
      <c r="F36" s="5" t="s">
        <v>51</v>
      </c>
      <c r="G36" s="7" t="s">
        <v>186</v>
      </c>
      <c r="H36" s="2">
        <v>1610956</v>
      </c>
      <c r="I36" s="8">
        <f t="shared" si="4"/>
        <v>0.75170023265688202</v>
      </c>
      <c r="J36" s="2">
        <v>1210956</v>
      </c>
      <c r="K36" s="2">
        <v>400000</v>
      </c>
      <c r="L36" s="9">
        <f t="shared" si="5"/>
        <v>0.24829976734311801</v>
      </c>
      <c r="M36" s="2">
        <f t="shared" si="6"/>
        <v>400000</v>
      </c>
      <c r="N36" s="10" t="s">
        <v>120</v>
      </c>
      <c r="O36" s="5">
        <v>34</v>
      </c>
      <c r="P36" s="5">
        <v>35</v>
      </c>
      <c r="Q36" s="3">
        <f t="shared" si="7"/>
        <v>34.5</v>
      </c>
    </row>
    <row r="37" spans="1:17" ht="54" customHeight="1" x14ac:dyDescent="0.25">
      <c r="A37" s="22">
        <v>86</v>
      </c>
      <c r="B37" s="4">
        <v>21</v>
      </c>
      <c r="C37" s="5" t="s">
        <v>34</v>
      </c>
      <c r="D37" s="5" t="s">
        <v>9</v>
      </c>
      <c r="E37" s="6" t="s">
        <v>35</v>
      </c>
      <c r="F37" s="5" t="s">
        <v>36</v>
      </c>
      <c r="G37" s="7" t="s">
        <v>143</v>
      </c>
      <c r="H37" s="2">
        <v>750000</v>
      </c>
      <c r="I37" s="8">
        <f t="shared" si="4"/>
        <v>0.46666666666666667</v>
      </c>
      <c r="J37" s="2">
        <v>350000</v>
      </c>
      <c r="K37" s="2">
        <v>400000</v>
      </c>
      <c r="L37" s="9">
        <f t="shared" si="5"/>
        <v>0.53333333333333333</v>
      </c>
      <c r="M37" s="2">
        <f t="shared" si="6"/>
        <v>400000</v>
      </c>
      <c r="N37" s="10" t="s">
        <v>120</v>
      </c>
      <c r="O37" s="5">
        <v>35</v>
      </c>
      <c r="P37" s="5">
        <v>34</v>
      </c>
      <c r="Q37" s="3">
        <f t="shared" si="7"/>
        <v>34.5</v>
      </c>
    </row>
    <row r="38" spans="1:17" ht="54" customHeight="1" x14ac:dyDescent="0.25">
      <c r="A38" s="22">
        <v>87</v>
      </c>
      <c r="B38" s="4">
        <v>40</v>
      </c>
      <c r="C38" s="5" t="s">
        <v>156</v>
      </c>
      <c r="D38" s="5" t="s">
        <v>9</v>
      </c>
      <c r="E38" s="6" t="s">
        <v>159</v>
      </c>
      <c r="F38" s="5" t="s">
        <v>160</v>
      </c>
      <c r="G38" s="20" t="s">
        <v>158</v>
      </c>
      <c r="H38" s="2">
        <v>700000</v>
      </c>
      <c r="I38" s="8">
        <f t="shared" si="4"/>
        <v>0.42857142857142855</v>
      </c>
      <c r="J38" s="2">
        <v>300000</v>
      </c>
      <c r="K38" s="2">
        <v>400000</v>
      </c>
      <c r="L38" s="9">
        <f t="shared" si="5"/>
        <v>0.5714285714285714</v>
      </c>
      <c r="M38" s="2">
        <f t="shared" si="6"/>
        <v>400000</v>
      </c>
      <c r="N38" s="10" t="s">
        <v>120</v>
      </c>
      <c r="O38" s="5">
        <v>35</v>
      </c>
      <c r="P38" s="5">
        <v>34</v>
      </c>
      <c r="Q38" s="3">
        <f t="shared" si="7"/>
        <v>34.5</v>
      </c>
    </row>
    <row r="39" spans="1:17" ht="54" customHeight="1" x14ac:dyDescent="0.25">
      <c r="A39" s="22">
        <v>88</v>
      </c>
      <c r="B39" s="4">
        <v>53</v>
      </c>
      <c r="C39" s="5" t="s">
        <v>104</v>
      </c>
      <c r="D39" s="5" t="s">
        <v>9</v>
      </c>
      <c r="E39" s="6" t="s">
        <v>114</v>
      </c>
      <c r="F39" s="5" t="s">
        <v>115</v>
      </c>
      <c r="G39" s="7" t="s">
        <v>170</v>
      </c>
      <c r="H39" s="2">
        <v>540000</v>
      </c>
      <c r="I39" s="8">
        <f t="shared" si="4"/>
        <v>0.40740740740740738</v>
      </c>
      <c r="J39" s="2">
        <v>220000</v>
      </c>
      <c r="K39" s="2">
        <v>320000</v>
      </c>
      <c r="L39" s="9">
        <f t="shared" si="5"/>
        <v>0.59259259259259256</v>
      </c>
      <c r="M39" s="2">
        <f t="shared" si="6"/>
        <v>320000</v>
      </c>
      <c r="N39" s="10" t="s">
        <v>120</v>
      </c>
      <c r="O39" s="5">
        <v>33</v>
      </c>
      <c r="P39" s="5">
        <v>36</v>
      </c>
      <c r="Q39" s="3">
        <f t="shared" si="7"/>
        <v>34.5</v>
      </c>
    </row>
    <row r="40" spans="1:17" ht="54" customHeight="1" x14ac:dyDescent="0.25">
      <c r="A40" s="22">
        <v>89</v>
      </c>
      <c r="B40" s="4">
        <v>72</v>
      </c>
      <c r="C40" s="5" t="s">
        <v>55</v>
      </c>
      <c r="D40" s="5" t="s">
        <v>9</v>
      </c>
      <c r="E40" s="6" t="s">
        <v>56</v>
      </c>
      <c r="F40" s="5" t="s">
        <v>193</v>
      </c>
      <c r="G40" s="7" t="s">
        <v>192</v>
      </c>
      <c r="H40" s="2">
        <v>532224</v>
      </c>
      <c r="I40" s="8">
        <f t="shared" si="4"/>
        <v>0.40062830687830686</v>
      </c>
      <c r="J40" s="2">
        <v>213224</v>
      </c>
      <c r="K40" s="2">
        <v>319000</v>
      </c>
      <c r="L40" s="9">
        <f t="shared" si="5"/>
        <v>0.59937169312169314</v>
      </c>
      <c r="M40" s="2">
        <f t="shared" si="6"/>
        <v>319000</v>
      </c>
      <c r="N40" s="10" t="s">
        <v>120</v>
      </c>
      <c r="O40" s="5">
        <v>34</v>
      </c>
      <c r="P40" s="5">
        <v>35</v>
      </c>
      <c r="Q40" s="3">
        <f t="shared" si="7"/>
        <v>34.5</v>
      </c>
    </row>
    <row r="41" spans="1:17" ht="54" customHeight="1" x14ac:dyDescent="0.25">
      <c r="A41" s="22">
        <v>90</v>
      </c>
      <c r="B41" s="4">
        <v>66</v>
      </c>
      <c r="C41" s="5" t="s">
        <v>69</v>
      </c>
      <c r="D41" s="5" t="s">
        <v>9</v>
      </c>
      <c r="E41" s="6" t="s">
        <v>70</v>
      </c>
      <c r="F41" s="5" t="s">
        <v>71</v>
      </c>
      <c r="G41" s="20" t="s">
        <v>185</v>
      </c>
      <c r="H41" s="2">
        <v>694112</v>
      </c>
      <c r="I41" s="8">
        <f t="shared" si="4"/>
        <v>0.42372412521322206</v>
      </c>
      <c r="J41" s="2">
        <v>294112</v>
      </c>
      <c r="K41" s="2">
        <v>400000</v>
      </c>
      <c r="L41" s="9">
        <f t="shared" si="5"/>
        <v>0.57627587478677789</v>
      </c>
      <c r="M41" s="2">
        <f t="shared" si="6"/>
        <v>400000</v>
      </c>
      <c r="N41" s="10" t="s">
        <v>120</v>
      </c>
      <c r="O41" s="5">
        <v>33</v>
      </c>
      <c r="P41" s="5">
        <v>35</v>
      </c>
      <c r="Q41" s="3">
        <f t="shared" si="7"/>
        <v>34</v>
      </c>
    </row>
    <row r="42" spans="1:17" ht="54" customHeight="1" x14ac:dyDescent="0.25">
      <c r="A42" s="22">
        <v>91</v>
      </c>
      <c r="B42" s="4">
        <v>16</v>
      </c>
      <c r="C42" s="5" t="s">
        <v>135</v>
      </c>
      <c r="D42" s="5" t="s">
        <v>9</v>
      </c>
      <c r="E42" s="6" t="s">
        <v>136</v>
      </c>
      <c r="F42" s="5" t="s">
        <v>137</v>
      </c>
      <c r="G42" s="7" t="s">
        <v>138</v>
      </c>
      <c r="H42" s="2">
        <v>650000</v>
      </c>
      <c r="I42" s="8">
        <f t="shared" si="4"/>
        <v>0.4</v>
      </c>
      <c r="J42" s="2">
        <v>260000</v>
      </c>
      <c r="K42" s="2">
        <v>390000</v>
      </c>
      <c r="L42" s="9">
        <f t="shared" si="5"/>
        <v>0.6</v>
      </c>
      <c r="M42" s="2">
        <f t="shared" si="6"/>
        <v>390000</v>
      </c>
      <c r="N42" s="10" t="s">
        <v>120</v>
      </c>
      <c r="O42" s="5">
        <v>33</v>
      </c>
      <c r="P42" s="5">
        <v>34</v>
      </c>
      <c r="Q42" s="3">
        <f t="shared" si="7"/>
        <v>33.5</v>
      </c>
    </row>
    <row r="43" spans="1:17" ht="54" customHeight="1" x14ac:dyDescent="0.25">
      <c r="A43" s="22">
        <v>92</v>
      </c>
      <c r="B43" s="4">
        <v>76</v>
      </c>
      <c r="C43" s="5" t="s">
        <v>102</v>
      </c>
      <c r="D43" s="5" t="s">
        <v>9</v>
      </c>
      <c r="E43" s="6" t="s">
        <v>118</v>
      </c>
      <c r="F43" s="5" t="s">
        <v>119</v>
      </c>
      <c r="G43" s="7" t="s">
        <v>195</v>
      </c>
      <c r="H43" s="2">
        <v>285000</v>
      </c>
      <c r="I43" s="8">
        <f t="shared" si="4"/>
        <v>0.4</v>
      </c>
      <c r="J43" s="2">
        <v>114000</v>
      </c>
      <c r="K43" s="2">
        <v>171000</v>
      </c>
      <c r="L43" s="9">
        <f t="shared" si="5"/>
        <v>0.6</v>
      </c>
      <c r="M43" s="2">
        <f t="shared" si="6"/>
        <v>171000</v>
      </c>
      <c r="N43" s="10" t="s">
        <v>120</v>
      </c>
      <c r="O43" s="5">
        <v>31</v>
      </c>
      <c r="P43" s="5">
        <v>33</v>
      </c>
      <c r="Q43" s="3">
        <f t="shared" si="7"/>
        <v>32</v>
      </c>
    </row>
    <row r="44" spans="1:17" ht="54" customHeight="1" x14ac:dyDescent="0.25">
      <c r="A44" s="22">
        <v>93</v>
      </c>
      <c r="B44" s="4">
        <v>3</v>
      </c>
      <c r="C44" s="5" t="s">
        <v>17</v>
      </c>
      <c r="D44" s="5" t="s">
        <v>9</v>
      </c>
      <c r="E44" s="6" t="s">
        <v>20</v>
      </c>
      <c r="F44" s="5" t="s">
        <v>21</v>
      </c>
      <c r="G44" s="7" t="s">
        <v>125</v>
      </c>
      <c r="H44" s="2">
        <v>1500000</v>
      </c>
      <c r="I44" s="8">
        <f t="shared" si="4"/>
        <v>0.73333333333333328</v>
      </c>
      <c r="J44" s="2">
        <v>1100000</v>
      </c>
      <c r="K44" s="2">
        <v>400000</v>
      </c>
      <c r="L44" s="9">
        <f t="shared" si="5"/>
        <v>0.26666666666666666</v>
      </c>
      <c r="M44" s="2">
        <f t="shared" si="6"/>
        <v>400000</v>
      </c>
      <c r="N44" s="10" t="s">
        <v>120</v>
      </c>
      <c r="O44" s="5">
        <v>33</v>
      </c>
      <c r="P44" s="5">
        <v>29</v>
      </c>
      <c r="Q44" s="3">
        <f t="shared" si="7"/>
        <v>31</v>
      </c>
    </row>
    <row r="45" spans="1:17" ht="54" customHeight="1" x14ac:dyDescent="0.25">
      <c r="A45" s="22">
        <v>94</v>
      </c>
      <c r="B45" s="4">
        <v>47</v>
      </c>
      <c r="C45" s="5" t="s">
        <v>64</v>
      </c>
      <c r="D45" s="5" t="s">
        <v>9</v>
      </c>
      <c r="E45" s="6" t="s">
        <v>65</v>
      </c>
      <c r="F45" s="5" t="s">
        <v>66</v>
      </c>
      <c r="G45" s="20" t="s">
        <v>161</v>
      </c>
      <c r="H45" s="2">
        <v>1329070</v>
      </c>
      <c r="I45" s="8">
        <f t="shared" si="4"/>
        <v>0.69903767295928732</v>
      </c>
      <c r="J45" s="2">
        <v>929070</v>
      </c>
      <c r="K45" s="2">
        <v>400000</v>
      </c>
      <c r="L45" s="9">
        <f t="shared" si="5"/>
        <v>0.30096232704071268</v>
      </c>
      <c r="M45" s="2">
        <f t="shared" si="6"/>
        <v>400000</v>
      </c>
      <c r="N45" s="10" t="s">
        <v>120</v>
      </c>
      <c r="O45" s="5">
        <v>28</v>
      </c>
      <c r="P45" s="5">
        <v>32</v>
      </c>
      <c r="Q45" s="3">
        <f t="shared" si="7"/>
        <v>30</v>
      </c>
    </row>
    <row r="46" spans="1:17" ht="54" customHeight="1" x14ac:dyDescent="0.25">
      <c r="A46" s="22">
        <v>95</v>
      </c>
      <c r="B46" s="4">
        <v>18</v>
      </c>
      <c r="C46" s="5" t="s">
        <v>139</v>
      </c>
      <c r="D46" s="5" t="s">
        <v>9</v>
      </c>
      <c r="E46" s="6" t="s">
        <v>141</v>
      </c>
      <c r="F46" s="5" t="s">
        <v>142</v>
      </c>
      <c r="G46" s="7" t="s">
        <v>140</v>
      </c>
      <c r="H46" s="2">
        <v>379500</v>
      </c>
      <c r="I46" s="8">
        <f t="shared" si="4"/>
        <v>0.45981554677206848</v>
      </c>
      <c r="J46" s="2">
        <v>174500</v>
      </c>
      <c r="K46" s="2">
        <v>205000</v>
      </c>
      <c r="L46" s="9">
        <f t="shared" si="5"/>
        <v>0.54018445322793152</v>
      </c>
      <c r="M46" s="2">
        <f t="shared" si="6"/>
        <v>205000</v>
      </c>
      <c r="N46" s="10" t="s">
        <v>120</v>
      </c>
      <c r="O46" s="5">
        <v>31</v>
      </c>
      <c r="P46" s="5">
        <v>27</v>
      </c>
      <c r="Q46" s="3">
        <f t="shared" si="7"/>
        <v>29</v>
      </c>
    </row>
    <row r="47" spans="1:17" ht="54" customHeight="1" x14ac:dyDescent="0.25">
      <c r="A47" s="22">
        <v>96</v>
      </c>
      <c r="B47" s="4">
        <v>57</v>
      </c>
      <c r="C47" s="5" t="s">
        <v>164</v>
      </c>
      <c r="D47" s="5" t="s">
        <v>11</v>
      </c>
      <c r="E47" s="6" t="s">
        <v>173</v>
      </c>
      <c r="F47" s="5" t="s">
        <v>174</v>
      </c>
      <c r="G47" s="7" t="s">
        <v>172</v>
      </c>
      <c r="H47" s="2">
        <v>3463900</v>
      </c>
      <c r="I47" s="8">
        <f t="shared" si="4"/>
        <v>0.88452322526631832</v>
      </c>
      <c r="J47" s="2">
        <v>3063900</v>
      </c>
      <c r="K47" s="2">
        <v>400000</v>
      </c>
      <c r="L47" s="9">
        <f t="shared" si="5"/>
        <v>0.11547677473368169</v>
      </c>
      <c r="M47" s="2">
        <f t="shared" si="6"/>
        <v>400000</v>
      </c>
      <c r="N47" s="10" t="s">
        <v>120</v>
      </c>
      <c r="O47" s="5">
        <v>28</v>
      </c>
      <c r="P47" s="5">
        <v>28</v>
      </c>
      <c r="Q47" s="3">
        <f t="shared" si="7"/>
        <v>28</v>
      </c>
    </row>
    <row r="48" spans="1:17" ht="54" customHeight="1" x14ac:dyDescent="0.25">
      <c r="A48" s="22">
        <v>97</v>
      </c>
      <c r="B48" s="4">
        <v>4</v>
      </c>
      <c r="C48" s="5" t="s">
        <v>108</v>
      </c>
      <c r="D48" s="5" t="s">
        <v>9</v>
      </c>
      <c r="E48" s="6" t="s">
        <v>111</v>
      </c>
      <c r="F48" s="5" t="s">
        <v>110</v>
      </c>
      <c r="G48" s="7" t="s">
        <v>126</v>
      </c>
      <c r="H48" s="2">
        <v>1500000</v>
      </c>
      <c r="I48" s="8">
        <f t="shared" ref="I48:I52" si="8">J48/H48</f>
        <v>0.73333333333333328</v>
      </c>
      <c r="J48" s="2">
        <v>1100000</v>
      </c>
      <c r="K48" s="2">
        <v>400000</v>
      </c>
      <c r="L48" s="9">
        <f t="shared" ref="L48:L52" si="9">K48/H48</f>
        <v>0.26666666666666666</v>
      </c>
      <c r="M48" s="2">
        <f>K48</f>
        <v>400000</v>
      </c>
      <c r="N48" s="10" t="s">
        <v>120</v>
      </c>
      <c r="O48" s="5">
        <v>27</v>
      </c>
      <c r="P48" s="5">
        <v>27</v>
      </c>
      <c r="Q48" s="3">
        <f t="shared" ref="Q48:Q52" si="10">(O48+P48)/2</f>
        <v>27</v>
      </c>
    </row>
    <row r="49" spans="1:17" ht="54" customHeight="1" x14ac:dyDescent="0.25">
      <c r="A49" s="22">
        <v>98</v>
      </c>
      <c r="B49" s="4">
        <v>49</v>
      </c>
      <c r="C49" s="5" t="s">
        <v>78</v>
      </c>
      <c r="D49" s="5" t="s">
        <v>9</v>
      </c>
      <c r="E49" s="6" t="s">
        <v>79</v>
      </c>
      <c r="F49" s="5" t="s">
        <v>80</v>
      </c>
      <c r="G49" s="20" t="s">
        <v>163</v>
      </c>
      <c r="H49" s="2">
        <v>1155000</v>
      </c>
      <c r="I49" s="8">
        <f t="shared" si="8"/>
        <v>0.65367965367965364</v>
      </c>
      <c r="J49" s="2">
        <v>755000</v>
      </c>
      <c r="K49" s="2">
        <v>400000</v>
      </c>
      <c r="L49" s="9">
        <f t="shared" si="9"/>
        <v>0.34632034632034631</v>
      </c>
      <c r="M49" s="2">
        <f>K49</f>
        <v>400000</v>
      </c>
      <c r="N49" s="10" t="s">
        <v>120</v>
      </c>
      <c r="O49" s="5">
        <v>25</v>
      </c>
      <c r="P49" s="5">
        <v>27</v>
      </c>
      <c r="Q49" s="3">
        <f t="shared" si="10"/>
        <v>26</v>
      </c>
    </row>
    <row r="50" spans="1:17" ht="54" customHeight="1" x14ac:dyDescent="0.25">
      <c r="A50" s="22">
        <v>99</v>
      </c>
      <c r="B50" s="4">
        <v>58</v>
      </c>
      <c r="C50" s="5" t="s">
        <v>165</v>
      </c>
      <c r="D50" s="5" t="s">
        <v>9</v>
      </c>
      <c r="E50" s="6" t="s">
        <v>176</v>
      </c>
      <c r="F50" s="5" t="s">
        <v>177</v>
      </c>
      <c r="G50" s="7" t="s">
        <v>175</v>
      </c>
      <c r="H50" s="2">
        <v>712500</v>
      </c>
      <c r="I50" s="8">
        <f t="shared" si="8"/>
        <v>0.43859649122807015</v>
      </c>
      <c r="J50" s="2">
        <v>312500</v>
      </c>
      <c r="K50" s="2">
        <v>400000</v>
      </c>
      <c r="L50" s="9">
        <f t="shared" si="9"/>
        <v>0.56140350877192979</v>
      </c>
      <c r="M50" s="2">
        <f>K50</f>
        <v>400000</v>
      </c>
      <c r="N50" s="10" t="s">
        <v>120</v>
      </c>
      <c r="O50" s="5">
        <v>23</v>
      </c>
      <c r="P50" s="5">
        <v>24</v>
      </c>
      <c r="Q50" s="3">
        <f t="shared" si="10"/>
        <v>23.5</v>
      </c>
    </row>
    <row r="51" spans="1:17" ht="54" customHeight="1" x14ac:dyDescent="0.25">
      <c r="A51" s="22">
        <v>100</v>
      </c>
      <c r="B51" s="4">
        <v>15</v>
      </c>
      <c r="C51" s="5" t="s">
        <v>40</v>
      </c>
      <c r="D51" s="5" t="s">
        <v>9</v>
      </c>
      <c r="E51" s="6" t="s">
        <v>41</v>
      </c>
      <c r="F51" s="5" t="s">
        <v>42</v>
      </c>
      <c r="G51" s="7" t="s">
        <v>134</v>
      </c>
      <c r="H51" s="2">
        <v>460000</v>
      </c>
      <c r="I51" s="8">
        <f t="shared" si="8"/>
        <v>0.4</v>
      </c>
      <c r="J51" s="2">
        <v>184000</v>
      </c>
      <c r="K51" s="2">
        <v>276000</v>
      </c>
      <c r="L51" s="9">
        <f t="shared" si="9"/>
        <v>0.6</v>
      </c>
      <c r="M51" s="2">
        <f>K51</f>
        <v>276000</v>
      </c>
      <c r="N51" s="10" t="s">
        <v>120</v>
      </c>
      <c r="O51" s="5">
        <v>26</v>
      </c>
      <c r="P51" s="5">
        <v>21</v>
      </c>
      <c r="Q51" s="3">
        <f t="shared" si="10"/>
        <v>23.5</v>
      </c>
    </row>
    <row r="52" spans="1:17" ht="54" customHeight="1" thickBot="1" x14ac:dyDescent="0.3">
      <c r="A52" s="49">
        <v>101</v>
      </c>
      <c r="B52" s="34">
        <v>98</v>
      </c>
      <c r="C52" s="35" t="s">
        <v>57</v>
      </c>
      <c r="D52" s="35" t="s">
        <v>11</v>
      </c>
      <c r="E52" s="36" t="s">
        <v>58</v>
      </c>
      <c r="F52" s="35" t="s">
        <v>59</v>
      </c>
      <c r="G52" s="37" t="s">
        <v>209</v>
      </c>
      <c r="H52" s="38">
        <v>600000</v>
      </c>
      <c r="I52" s="39">
        <f t="shared" si="8"/>
        <v>0.45833333333333331</v>
      </c>
      <c r="J52" s="38">
        <v>275000</v>
      </c>
      <c r="K52" s="38">
        <v>325000</v>
      </c>
      <c r="L52" s="40">
        <f t="shared" si="9"/>
        <v>0.54166666666666663</v>
      </c>
      <c r="M52" s="38">
        <f>K52</f>
        <v>325000</v>
      </c>
      <c r="N52" s="41" t="s">
        <v>120</v>
      </c>
      <c r="O52" s="35">
        <v>20</v>
      </c>
      <c r="P52" s="35">
        <v>21</v>
      </c>
      <c r="Q52" s="42">
        <f t="shared" si="10"/>
        <v>20.5</v>
      </c>
    </row>
    <row r="53" spans="1:17" ht="35.1" customHeight="1" thickTop="1" x14ac:dyDescent="0.25">
      <c r="B53" s="21"/>
      <c r="G53" s="13" t="s">
        <v>13</v>
      </c>
      <c r="H53" s="15">
        <f>SUM(H4:H52)</f>
        <v>45134908.869999997</v>
      </c>
      <c r="I53" s="14"/>
      <c r="J53" s="15">
        <f>SUM(J4:J52)</f>
        <v>26729208.869999997</v>
      </c>
      <c r="K53" s="16">
        <f>SUM(K4:K52)</f>
        <v>18405700</v>
      </c>
      <c r="L53" s="17"/>
      <c r="M53" s="16">
        <f>SUM(M4:M52)</f>
        <v>18405700</v>
      </c>
      <c r="N53" s="12"/>
      <c r="O53" s="19"/>
      <c r="P53" s="19"/>
      <c r="Q53" s="19"/>
    </row>
  </sheetData>
  <sortState xmlns:xlrd2="http://schemas.microsoft.com/office/spreadsheetml/2017/richdata2" ref="A4:Q52">
    <sortCondition descending="1" ref="Q4:Q52"/>
  </sortState>
  <pageMargins left="0.70866141732283472" right="0.70866141732283472" top="0.78740157480314965" bottom="0.78740157480314965" header="0.31496062992125984" footer="0.31496062992125984"/>
  <pageSetup paperSize="9" fitToWidth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DT1</vt:lpstr>
      <vt:lpstr>'DT1'!Oblast_tisku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2023-07-18T09:54:00Z</cp:lastPrinted>
  <dcterms:created xsi:type="dcterms:W3CDTF">2015-05-12T05:59:26Z</dcterms:created>
  <dcterms:modified xsi:type="dcterms:W3CDTF">2024-02-02T11:15:37Z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