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4/16-MAT do ZK/"/>
    </mc:Choice>
  </mc:AlternateContent>
  <xr:revisionPtr revIDLastSave="458" documentId="13_ncr:1_{20D7D324-C049-4F7A-AAAA-857E87C05779}" xr6:coauthVersionLast="47" xr6:coauthVersionMax="47" xr10:uidLastSave="{1F550755-3283-470C-89C8-B2C4B0FCC6F1}"/>
  <bookViews>
    <workbookView xWindow="-120" yWindow="-120" windowWidth="29040" windowHeight="15840" xr2:uid="{F399BAC2-35F6-4993-A2C0-4E409243DE1C}"/>
  </bookViews>
  <sheets>
    <sheet name="Akce reprodukce majetku kraje" sheetId="9" r:id="rId1"/>
    <sheet name="Ostatní závazky" sheetId="10" r:id="rId2"/>
  </sheets>
  <externalReferences>
    <externalReference r:id="rId3"/>
    <externalReference r:id="rId4"/>
  </externalReferences>
  <definedNames>
    <definedName name="_xlnm._FilterDatabase" localSheetId="0" hidden="1">'Akce reprodukce majetku kraje'!$A$5:$R$193</definedName>
    <definedName name="DF_GRID_1">#REF!</definedName>
    <definedName name="DF_GRID_2">#REF!</definedName>
    <definedName name="DF_GRID_3">#REF!</definedName>
    <definedName name="kurz" localSheetId="1">[1]rozhodnutí!$N$31</definedName>
    <definedName name="kurz">[2]rozhodnutí!$N$31</definedName>
    <definedName name="_xlnm.Print_Titles" localSheetId="0">'Akce reprodukce majetku kraje'!$2:$4</definedName>
    <definedName name="_xlnm.Print_Titles" localSheetId="1">'Ostatní závazky'!$2:$4</definedName>
    <definedName name="SAPBEXhrIndnt" hidden="1">"Wide"</definedName>
    <definedName name="SAPsysID" hidden="1">"708C5W7SBKP804JT78WJ0JNKI"</definedName>
    <definedName name="SAPwbID" hidden="1">"ARS"</definedName>
    <definedName name="Z_038CF6B2_7B3F_4A01_A462_2733E395149B_.wvu.Cols" localSheetId="0" hidden="1">'Akce reprodukce majetku kraje'!$B:$B</definedName>
    <definedName name="Z_038CF6B2_7B3F_4A01_A462_2733E395149B_.wvu.PrintArea" localSheetId="0" hidden="1">'Akce reprodukce majetku kraje'!$A$1:$M$195</definedName>
    <definedName name="Z_038CF6B2_7B3F_4A01_A462_2733E395149B_.wvu.PrintTitles" localSheetId="0" hidden="1">'Akce reprodukce majetku kraje'!$2:$4</definedName>
    <definedName name="Z_06955F1B_5DDC_4ACB_AC47_06215168C130_.wvu.Cols" localSheetId="0" hidden="1">'Akce reprodukce majetku kraje'!$B:$B</definedName>
    <definedName name="Z_06955F1B_5DDC_4ACB_AC47_06215168C130_.wvu.PrintArea" localSheetId="0" hidden="1">'Akce reprodukce majetku kraje'!$A$1:$M$195</definedName>
    <definedName name="Z_06955F1B_5DDC_4ACB_AC47_06215168C130_.wvu.PrintTitles" localSheetId="0" hidden="1">'Akce reprodukce majetku kraje'!$2:$4</definedName>
    <definedName name="Z_61B615FA_A35B_4CBE_9433_E2564F62A4F7_.wvu.Cols" localSheetId="0" hidden="1">'Akce reprodukce majetku kraje'!$B:$B</definedName>
    <definedName name="Z_61B615FA_A35B_4CBE_9433_E2564F62A4F7_.wvu.PrintArea" localSheetId="0" hidden="1">'Akce reprodukce majetku kraje'!$A$1:$M$195</definedName>
    <definedName name="Z_61B615FA_A35B_4CBE_9433_E2564F62A4F7_.wvu.PrintTitles" localSheetId="0" hidden="1">'Akce reprodukce majetku kraje'!$2:$4</definedName>
    <definedName name="Z_8135008D_FA09_47D0_A3D6_431443FF0074_.wvu.Cols" localSheetId="0" hidden="1">'Akce reprodukce majetku kraje'!$B:$B</definedName>
    <definedName name="Z_8135008D_FA09_47D0_A3D6_431443FF0074_.wvu.PrintArea" localSheetId="0" hidden="1">'Akce reprodukce majetku kraje'!$A$1:$M$195</definedName>
    <definedName name="Z_8135008D_FA09_47D0_A3D6_431443FF0074_.wvu.PrintTitles" localSheetId="0" hidden="1">'Akce reprodukce majetku kraje'!$2:$4</definedName>
    <definedName name="Z_816DCA7E_FC41_44AE_85AF_FE12F0BC4BE0_.wvu.Cols" localSheetId="0" hidden="1">'Akce reprodukce majetku kraje'!$B:$B,'Akce reprodukce majetku kraje'!#REF!</definedName>
    <definedName name="Z_816DCA7E_FC41_44AE_85AF_FE12F0BC4BE0_.wvu.PrintArea" localSheetId="0" hidden="1">'Akce reprodukce majetku kraje'!$A$1:$M$195</definedName>
    <definedName name="Z_816DCA7E_FC41_44AE_85AF_FE12F0BC4BE0_.wvu.PrintTitles" localSheetId="0" hidden="1">'Akce reprodukce majetku kraje'!$2:$4</definedName>
    <definedName name="Z_A45EA3DE_5B96_4607_A0C5_478ED8E5C5A2_.wvu.Cols" localSheetId="0" hidden="1">'Akce reprodukce majetku kraje'!$B:$B,'Akce reprodukce majetku kraje'!#REF!</definedName>
    <definedName name="Z_A45EA3DE_5B96_4607_A0C5_478ED8E5C5A2_.wvu.PrintArea" localSheetId="0" hidden="1">'Akce reprodukce majetku kraje'!$A$1:$M$195</definedName>
    <definedName name="Z_A45EA3DE_5B96_4607_A0C5_478ED8E5C5A2_.wvu.PrintTitles" localSheetId="0" hidden="1">'Akce reprodukce majetku kraje'!$2:$4</definedName>
    <definedName name="Z_A75D8D73_D84E_45ED_81CC_3AB447ABD77C_.wvu.Cols" localSheetId="0" hidden="1">'Akce reprodukce majetku kraje'!#REF!</definedName>
    <definedName name="Z_A75D8D73_D84E_45ED_81CC_3AB447ABD77C_.wvu.PrintArea" localSheetId="0" hidden="1">'Akce reprodukce majetku kraje'!$A$1:$M$195</definedName>
    <definedName name="Z_A75D8D73_D84E_45ED_81CC_3AB447ABD77C_.wvu.PrintTitles" localSheetId="0" hidden="1">'Akce reprodukce majetku kraje'!$2:$4</definedName>
    <definedName name="Z_AF65B0D2_A89B_4D75_B4AE_5BFEE1615BA9_.wvu.Cols" localSheetId="0" hidden="1">'Akce reprodukce majetku kraje'!$B:$B</definedName>
    <definedName name="Z_AF65B0D2_A89B_4D75_B4AE_5BFEE1615BA9_.wvu.PrintArea" localSheetId="0" hidden="1">'Akce reprodukce majetku kraje'!$A$1:$M$195</definedName>
    <definedName name="Z_AF65B0D2_A89B_4D75_B4AE_5BFEE1615BA9_.wvu.PrintTitles" localSheetId="0" hidden="1">'Akce reprodukce majetku kraje'!$2:$4</definedName>
    <definedName name="Z_C49FCFC9_CF51_484E_9F6E_E5FACC7A48A4_.wvu.Cols" localSheetId="0" hidden="1">'Akce reprodukce majetku kraje'!$B:$B,'Akce reprodukce majetku kraje'!#REF!</definedName>
    <definedName name="Z_C49FCFC9_CF51_484E_9F6E_E5FACC7A48A4_.wvu.PrintArea" localSheetId="0" hidden="1">'Akce reprodukce majetku kraje'!$A$1:$M$195</definedName>
    <definedName name="Z_C49FCFC9_CF51_484E_9F6E_E5FACC7A48A4_.wvu.PrintTitles" localSheetId="0" hidden="1">'Akce reprodukce majetku kraje'!$2:$4</definedName>
    <definedName name="Z_EBE613F2_32CB_4E3D_B0BB_2E9DFB67D43D_.wvu.Cols" localSheetId="0" hidden="1">'Akce reprodukce majetku kraje'!$B:$B</definedName>
    <definedName name="Z_EBE613F2_32CB_4E3D_B0BB_2E9DFB67D43D_.wvu.PrintArea" localSheetId="0" hidden="1">'Akce reprodukce majetku kraje'!$A$1:$M$195</definedName>
    <definedName name="Z_EBE613F2_32CB_4E3D_B0BB_2E9DFB67D43D_.wvu.PrintTitles" localSheetId="0" hidden="1">'Akce reprodukce majetku kraje'!$2:$4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0" l="1"/>
  <c r="F40" i="10"/>
  <c r="G40" i="10"/>
  <c r="H40" i="10"/>
  <c r="I40" i="10"/>
  <c r="J40" i="10"/>
  <c r="K40" i="10"/>
  <c r="D40" i="10"/>
  <c r="E36" i="10" l="1"/>
  <c r="F36" i="10"/>
  <c r="G36" i="10"/>
  <c r="H36" i="10"/>
  <c r="I36" i="10"/>
  <c r="J36" i="10"/>
  <c r="K36" i="10"/>
  <c r="E19" i="10"/>
  <c r="G19" i="10"/>
  <c r="H19" i="10"/>
  <c r="I19" i="10"/>
  <c r="J19" i="10"/>
  <c r="K19" i="10"/>
  <c r="L195" i="9" l="1"/>
  <c r="K195" i="9"/>
  <c r="J195" i="9"/>
  <c r="I195" i="9"/>
  <c r="H195" i="9"/>
  <c r="F195" i="9"/>
  <c r="L190" i="9"/>
  <c r="K190" i="9"/>
  <c r="J190" i="9"/>
  <c r="I190" i="9"/>
  <c r="H190" i="9"/>
  <c r="G190" i="9"/>
  <c r="F190" i="9"/>
  <c r="E190" i="9"/>
  <c r="D190" i="9"/>
  <c r="D195" i="9" s="1"/>
  <c r="L168" i="9"/>
  <c r="K168" i="9"/>
  <c r="J168" i="9"/>
  <c r="I168" i="9"/>
  <c r="H168" i="9"/>
  <c r="G168" i="9"/>
  <c r="F168" i="9"/>
  <c r="E168" i="9"/>
  <c r="D168" i="9"/>
  <c r="L75" i="9"/>
  <c r="K75" i="9"/>
  <c r="J75" i="9"/>
  <c r="I75" i="9"/>
  <c r="H75" i="9"/>
  <c r="G75" i="9"/>
  <c r="G195" i="9" s="1"/>
  <c r="F75" i="9"/>
  <c r="E75" i="9"/>
  <c r="D75" i="9"/>
  <c r="L63" i="9"/>
  <c r="K63" i="9"/>
  <c r="J63" i="9"/>
  <c r="I63" i="9"/>
  <c r="H63" i="9"/>
  <c r="G63" i="9"/>
  <c r="F63" i="9"/>
  <c r="E63" i="9"/>
  <c r="D63" i="9"/>
  <c r="L49" i="9"/>
  <c r="K49" i="9"/>
  <c r="J49" i="9"/>
  <c r="I49" i="9"/>
  <c r="H49" i="9"/>
  <c r="G49" i="9"/>
  <c r="F49" i="9"/>
  <c r="E49" i="9"/>
  <c r="D49" i="9"/>
  <c r="L44" i="9"/>
  <c r="K44" i="9"/>
  <c r="J44" i="9"/>
  <c r="I44" i="9"/>
  <c r="H44" i="9"/>
  <c r="G44" i="9"/>
  <c r="F44" i="9"/>
  <c r="E44" i="9"/>
  <c r="D44" i="9"/>
  <c r="L14" i="9"/>
  <c r="K14" i="9"/>
  <c r="J14" i="9"/>
  <c r="I14" i="9"/>
  <c r="H14" i="9"/>
  <c r="G14" i="9"/>
  <c r="F14" i="9"/>
  <c r="E14" i="9"/>
  <c r="D14" i="9"/>
  <c r="L10" i="9"/>
  <c r="K10" i="9"/>
  <c r="J10" i="9"/>
  <c r="I10" i="9"/>
  <c r="H10" i="9"/>
  <c r="G10" i="9"/>
  <c r="F10" i="9"/>
  <c r="E10" i="9"/>
  <c r="D10" i="9"/>
  <c r="K43" i="10"/>
  <c r="J43" i="10"/>
  <c r="I43" i="10"/>
  <c r="H43" i="10"/>
  <c r="G43" i="10"/>
  <c r="F43" i="10"/>
  <c r="E43" i="10"/>
  <c r="D42" i="10"/>
  <c r="D43" i="10" s="1"/>
  <c r="D38" i="10"/>
  <c r="F39" i="10"/>
  <c r="D33" i="10"/>
  <c r="D32" i="10"/>
  <c r="D31" i="10"/>
  <c r="D34" i="10"/>
  <c r="D35" i="10"/>
  <c r="K29" i="10"/>
  <c r="J29" i="10"/>
  <c r="I29" i="10"/>
  <c r="H29" i="10"/>
  <c r="G29" i="10"/>
  <c r="F29" i="10"/>
  <c r="E29" i="10"/>
  <c r="D28" i="10"/>
  <c r="D27" i="10"/>
  <c r="D26" i="10"/>
  <c r="D25" i="10"/>
  <c r="D24" i="10"/>
  <c r="K22" i="10"/>
  <c r="J22" i="10"/>
  <c r="I22" i="10"/>
  <c r="H22" i="10"/>
  <c r="G22" i="10"/>
  <c r="F22" i="10"/>
  <c r="E22" i="10"/>
  <c r="D21" i="10"/>
  <c r="D22" i="10" s="1"/>
  <c r="K11" i="10"/>
  <c r="J11" i="10"/>
  <c r="I11" i="10"/>
  <c r="H11" i="10"/>
  <c r="G11" i="10"/>
  <c r="F11" i="10"/>
  <c r="E11" i="10"/>
  <c r="D10" i="10"/>
  <c r="D9" i="10"/>
  <c r="D17" i="10"/>
  <c r="F16" i="10"/>
  <c r="F19" i="10" s="1"/>
  <c r="D18" i="10"/>
  <c r="K14" i="10"/>
  <c r="J14" i="10"/>
  <c r="I14" i="10"/>
  <c r="H14" i="10"/>
  <c r="G14" i="10"/>
  <c r="F14" i="10"/>
  <c r="E14" i="10"/>
  <c r="D13" i="10"/>
  <c r="D14" i="10" s="1"/>
  <c r="K7" i="10"/>
  <c r="J7" i="10"/>
  <c r="I7" i="10"/>
  <c r="H7" i="10"/>
  <c r="G7" i="10"/>
  <c r="F7" i="10"/>
  <c r="E7" i="10"/>
  <c r="D6" i="10"/>
  <c r="D7" i="10" s="1"/>
  <c r="E195" i="9" l="1"/>
  <c r="D36" i="10"/>
  <c r="D16" i="10"/>
  <c r="H45" i="10"/>
  <c r="J45" i="10"/>
  <c r="K45" i="10"/>
  <c r="E45" i="10"/>
  <c r="I45" i="10"/>
  <c r="G45" i="10"/>
  <c r="D29" i="10"/>
  <c r="D39" i="10"/>
  <c r="D11" i="10"/>
  <c r="F45" i="10"/>
  <c r="D19" i="10" l="1"/>
  <c r="D45" i="10" s="1"/>
</calcChain>
</file>

<file path=xl/sharedStrings.xml><?xml version="1.0" encoding="utf-8"?>
<sst xmlns="http://schemas.openxmlformats.org/spreadsheetml/2006/main" count="462" uniqueCount="274">
  <si>
    <t>v tis. Kč</t>
  </si>
  <si>
    <t>Str. přílohy
č. 2</t>
  </si>
  <si>
    <t>ORG</t>
  </si>
  <si>
    <t>Název akce</t>
  </si>
  <si>
    <t xml:space="preserve">Celkové výdaje na akci </t>
  </si>
  <si>
    <t>Vlastní zdroje příspěvk. organizace</t>
  </si>
  <si>
    <t xml:space="preserve">Požadavek na rozpočet kraje </t>
  </si>
  <si>
    <t>Poznámka</t>
  </si>
  <si>
    <t>2024</t>
  </si>
  <si>
    <t>2025</t>
  </si>
  <si>
    <t>Kapitálové výdaje - ICT - činnost krajského úřadu</t>
  </si>
  <si>
    <t>Ostatní kapitálové výdaje - činnost krajského úřadu</t>
  </si>
  <si>
    <t>Kapitálové výdaje - činnost zastupitelstva kraje</t>
  </si>
  <si>
    <t>ODVĚTVÍ VLASTNÍ SPRÁVNÍ ČINNOST KRAJE A ČINNOST ZASTUPITELSTVA KRAJE CELKEM</t>
  </si>
  <si>
    <t>ODVĚTVÍ FINANCÍ A SPRÁVY MAJETKU:</t>
  </si>
  <si>
    <t>Zajištění přípravy, realizace a havárie v rámci akcí reprodukce majetku kraje</t>
  </si>
  <si>
    <t>-</t>
  </si>
  <si>
    <t>ODVĚTVÍ FINANCÍ A SPRÁVY MAJETKU CELKEM</t>
  </si>
  <si>
    <t>ODVĚTVÍ DOPRAVY:</t>
  </si>
  <si>
    <t>Souvislé opravy silnic II. a III. tříd, včetně mostních objektů (Správa silnic Moravskoslezského kraje, příspěvková organizace, Ostrava)</t>
  </si>
  <si>
    <t>Protihluková opatření na silnicích II. a III. tříd (Správa silnic Moravskoslezského kraje, příspěvková organizace, Ostrava)</t>
  </si>
  <si>
    <t>Osazení a správa pachových ohradníků na vybraných úsecích silnic II. a III. tříd v Moravskoslezském kraji (Správa silnic Moravskoslezského kraje, příspěvková organizace, Ostrava)</t>
  </si>
  <si>
    <t>Vypořádání pozemků pod stavbami silnic II. a III. třídy</t>
  </si>
  <si>
    <t>Letiště Leoše Janáčka Ostrava, výstavba odbavovací plochy APN S3</t>
  </si>
  <si>
    <t>Rekonstrukce vzletové a přistávací dráhy a navazujících provozních ploch Letiště Leoše Janáčka Ostrava</t>
  </si>
  <si>
    <t xml:space="preserve">Letiště Leoše Janáčka Ostrava, ostatní reprodukce majetku kraje </t>
  </si>
  <si>
    <t xml:space="preserve">Akce budou realizovány společností Letiště Ostrava,  a.s., financování akcí bude řešeno formou zápočtu nájemného.  </t>
  </si>
  <si>
    <t>ODVĚTVÍ DOPRAVY CELKEM</t>
  </si>
  <si>
    <t xml:space="preserve"> ODVĚTVÍ CHYTRÉHO REGIONU:</t>
  </si>
  <si>
    <t xml:space="preserve"> ODVĚTVÍ CHYTRÉHO REGIONU CELKEM</t>
  </si>
  <si>
    <t>ODVĚTVÍ KULTURY:</t>
  </si>
  <si>
    <t>Zámek Bruntál - revitalizace objektu (Muzeum v Bruntále, příspěvková organizace)</t>
  </si>
  <si>
    <t>Zámek Nová Horka - dobudování infrastruktury (Muzeum Novojičínska, příspěvková organizace)</t>
  </si>
  <si>
    <t xml:space="preserve"> -</t>
  </si>
  <si>
    <t>ODVĚTVÍ KULTURY CELKEM</t>
  </si>
  <si>
    <t>ODVĚTVÍ SOCIÁLNÍCH VĚCÍ:</t>
  </si>
  <si>
    <t>Rekonstrukce budovy a spojovací chodby Máchova (Domov Duha, příspěvková organizace, Nový Jičín)</t>
  </si>
  <si>
    <t>Nákup automobilů pro příspěvkové organizace v odvětví sociálních věcí</t>
  </si>
  <si>
    <t>ODVĚTVÍ SOCIÁLNÍCH VĚCÍ CELKEM</t>
  </si>
  <si>
    <t>ODVĚTVÍ ŠKOLSTVÍ:</t>
  </si>
  <si>
    <t>Sportovní areál na ul. Komenského, Opava (Mendelovo gymnázium, Opava, příspěvková organizace)</t>
  </si>
  <si>
    <t>Rekonstrukce objektu SŠ a domova mládeže (Střední škola společného stravování, Ostrava-Hrabůvka, příspěvková organizace)</t>
  </si>
  <si>
    <t>Rekonstrukce elektroinstalace (Gymnázium, Krnov, příspěvková organizace)</t>
  </si>
  <si>
    <t>Stavební úpravy části školy pro potřeby Vzdělávacího a výcvikového střediska a umístění sídla Správy silnic MSK v Ostravě-Zábřehu (Střední škola stavební a dřevozpracující, Ostrava, příspěvková organizace)</t>
  </si>
  <si>
    <t>Využití objektu v Bílé (Vzdělávací a sportovní centrum Bílá, příspěvková organizace)</t>
  </si>
  <si>
    <t>Rekonstrukce střechy a zateplení fasády (Gymnázium, Třinec,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</si>
  <si>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</si>
  <si>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Oprava krovů a střešního pláště budov školního statku (Školní statek, Opava, příspěvková organizace)</t>
  </si>
  <si>
    <t>Oprava rozvodů vody (Střední škola prof. Zdeňka Matějčka, Ostrava-Poruba, příspěvková organizace)</t>
  </si>
  <si>
    <t>Rekonstrukce objektu (Základní škola, Hlučín, Gen. Svobody 8, příspěvková organizace)</t>
  </si>
  <si>
    <t>Obnova movitého majetku škol a školských zařízení</t>
  </si>
  <si>
    <t>ODVĚTVÍ ŠKOLSTVÍ CELKEM</t>
  </si>
  <si>
    <t>ODVĚTVÍ ZDRAVOTNICTVÍ:</t>
  </si>
  <si>
    <t>Nemocnice s poliklinikou v Novém Jičíně – reinvestiční část nájemného a opravy</t>
  </si>
  <si>
    <t xml:space="preserve"> - </t>
  </si>
  <si>
    <t>Modernizace Odborného léčebného ústavu Metylovice (Odborný léčebný ústav Metylovice - Moravskoslezské sanatorium, příspěvková organizace)</t>
  </si>
  <si>
    <t>Rekonstrukce kanalizace - Karviná (Nemocnice s poliklinikou Karviná-Ráj, příspěvková organizace)</t>
  </si>
  <si>
    <t>Rekonstrukce operačních sálů č. 6 a 7 (Nemocnice Třinec, příspěvková organizace)</t>
  </si>
  <si>
    <t>ODVĚTVÍ ZDRAVOTNICTVÍ CELKEM</t>
  </si>
  <si>
    <t>ODVĚTVÍ ŽIVOTNÍHO PROSTŘEDÍ:</t>
  </si>
  <si>
    <t>ODVĚTVÍ ŽIVOTNÍHO PROSTŘEDÍ CELKEM</t>
  </si>
  <si>
    <t>CELKEM</t>
  </si>
  <si>
    <t>x</t>
  </si>
  <si>
    <t>Výstavba sportovní haly pro Gymnázium a SPŠEI ve Frenštátě pod Radhoštěm (Gymnázium a Střední průmyslová škola elektrotechniky a informatiky, Frenštát pod Radhoštěm, příspěvková organizace)</t>
  </si>
  <si>
    <t>2026</t>
  </si>
  <si>
    <t>Propustkový program (Správa silnic Moravskoslezského kraje, příspěvková organizace, Ostrava)</t>
  </si>
  <si>
    <t>Oprava havarijních úseků (Správa silnic Moravskoslezského kraje, příspěvková organizace, Ostrava)</t>
  </si>
  <si>
    <t>Vysokorychlostní datová síť (Moravskoslezské datové centrum, příspěvková organizace, Ostrava)</t>
  </si>
  <si>
    <t xml:space="preserve">Podpora rozvoje muzejnictví v Moravskoslezském kraji - příspěvkové organizace </t>
  </si>
  <si>
    <t>Výstavba nadzemních koridorů (Slezská nemocnice v Opavě, příspěvková organizace)</t>
  </si>
  <si>
    <t>Rekonstrukce JIP neoperačních oborů (Nemocnice ve Frýdku-Místku, příspěvková organizace)</t>
  </si>
  <si>
    <t>Elektronizace zdravotnických procesů - příspěvkové organizace v odvětví zdravotnictví</t>
  </si>
  <si>
    <t>Kybernetická bezpečnost</t>
  </si>
  <si>
    <t>Pořízení zdravotnických přístrojů a zdravotnické techniky</t>
  </si>
  <si>
    <t>Rekonstrukce školní kuchyně a výdejny (Střední škola techniky a služeb, Karviná, příspěvková organizace)</t>
  </si>
  <si>
    <t>Úprava parkovacích ploch (Střední škola, Základní škola a Mateřská škola, Karviná, příspěvková organizace)</t>
  </si>
  <si>
    <t>Rekonstrukce elektroinstalace (Gymnázium, Havířov-Podlesí, příspěvková organizace)</t>
  </si>
  <si>
    <t>Rekonstrukce a modernizace varny (Střední průmyslová škola chemická akademika Heyrovského, Ostrava, příspěvková organizace)</t>
  </si>
  <si>
    <t>Rekonstrukce tělocvičny (Gymnázium, Havířov-Podlesí, příspěvková organizace)</t>
  </si>
  <si>
    <t>Rekonstrukce elektroinstalace (Jazykové gymnázium Pavla Tigrida, Ostrava-Poruba, příspěvková organizace)</t>
  </si>
  <si>
    <t>Novostavba výukových prostor včetně venkovních úprav (Střední škola teleinformatiky, Ostrava-Poruba, příspěvková organizace)</t>
  </si>
  <si>
    <t>Rekonstrukce sociálních zařízení a rozvodů ZTI (Střední zdravotnická škola, Opava, příspěvková organizace)</t>
  </si>
  <si>
    <t>Výměna oken v budově A (Základní škola, Ostrava-Zábřeh, Kpt. Vajdy 1a, příspěvková organizace)</t>
  </si>
  <si>
    <t>Rekonstrukce elektroinstalace (Obchodní akademie, Český Těšín, příspěvková organizace)</t>
  </si>
  <si>
    <t>Rekonstrukce elektroinstalace (Gymnázium Josefa Kainara, Hlučín, příspěvková organizace)</t>
  </si>
  <si>
    <t>Optimalizace využívaných prostor SŠP Krnov (Střední škola průmyslová, Krnov, příspěvková organizace)</t>
  </si>
  <si>
    <t>Výstavba sportovního plaveckého bazénu při Sportovním gymnáziu Dany a Emila Zátopkových v Ostravě (Sportovní gymnázium Dany a Emila Zátopkových, Ostrava, příspěvková organizace)</t>
  </si>
  <si>
    <t>Reprodukce movitého hmotného majetku kraje v odvětví kultury</t>
  </si>
  <si>
    <t>Výstavba ředitelství včetně spojovacích chodeb (Střední škola technická a dopravní, Ostrava-Vítkovice, příspěvková organizace)</t>
  </si>
  <si>
    <t>Revitalizace Slezského gymnázia (Slezské gymnázium, Opava, příspěvková organizace)</t>
  </si>
  <si>
    <t>Celkové výdaje činí 4.273.094 tis. Kč, předpokládá se zajištění zbývajících prostředků ze státního rozpočtu.</t>
  </si>
  <si>
    <t>Možnost spolufinancování městem Frenštát pod Radhoštěm (1/3 po odečtení dotace, max. 30.000 tis. Kč) a Národní sportovní agenturou (70 % způsobilých výdajů, max 60.000 tis. Kč).</t>
  </si>
  <si>
    <t>Dotace z programu MPSV „Rozvoj a obnova materiálně-technické základny sociálních služeb“ maximálně ve výši 65.000 tis. Kč.</t>
  </si>
  <si>
    <t>PŘEHLED AKCÍ REPRODUKCE MAJETKU KRAJE V NÁVRHU ROZPOČTU KRAJE NA ROK 2024 VČETNĚ ZÁVAZKŮ KRAJE
VYVOLANÝCH PRO ROK 2025 A DALŠÍ LÉTA (v tis. Kč)</t>
  </si>
  <si>
    <t>Skutečné výdaje před            r. 2023</t>
  </si>
  <si>
    <t>Předpokl. výdaje
r. 2023</t>
  </si>
  <si>
    <t xml:space="preserve"> 2027</t>
  </si>
  <si>
    <t>po r. 2027</t>
  </si>
  <si>
    <t>Rekonstrukce objektu dílen a garáží CM Krnov (Správa silnic Moravskoslezského kraje, příspěvková organizace, Ostrava)</t>
  </si>
  <si>
    <t>Silnice III/01142, Rekonstrukce mostu ev.č. 01142-1 přes řeku Olši v obci Bystřice nad Olší (Správa silnic Moravskoslezského kraje, příspěvková organizace, Ostrava)</t>
  </si>
  <si>
    <t>Silnice II/474 – Rekonstrukce mostu ev. č. 474-007 přes Ošetnici ve městě Jablunkov (Správa silnic Moravskoslezského kraje, příspěvková organizace, Ostrava)</t>
  </si>
  <si>
    <t>Nákup pozemků a ostatních nemovitostí</t>
  </si>
  <si>
    <t>Zámek Bruntál - revitalizace objektu II (Muzeum v Bruntále, příspěvková organizace)</t>
  </si>
  <si>
    <t>Rekonstrukce střechy nad budovou A, B (Těšínské divadlo Český Těšín, příspěvková organizace)</t>
  </si>
  <si>
    <t>Oprava Památníku životické tragédie (Muzeum Těšínska, příspěvková organizace)</t>
  </si>
  <si>
    <t>Nová expozice Technického muzea Tatra v Kopřivnici - muzeum osobních vozidel</t>
  </si>
  <si>
    <t>Zámek Nová Horka - revitalizace objektů v zahradě (Muzeum Novojičínska, příspěvková organizace)</t>
  </si>
  <si>
    <t>Výstavba nového objektu v Bruntále (Centrum psychologické pomoci, příspěvková organizace, Karviná)</t>
  </si>
  <si>
    <t>Rekonstrukce oplocení pozemku školy (Základní umělecká škola Leoše Janáčka, Frýdlant nad Ostravicí, příspěvková organizace)</t>
  </si>
  <si>
    <t>Izolace a sanace objektu (Pedagogicko-psychologická poradna, Karviná, příspěvková organizace)</t>
  </si>
  <si>
    <t>Odstranění havarijního stavu - zatékání kolem střešních oken (Gymnázium a Obchodní akademie, Orlová, příspěvková organizace)</t>
  </si>
  <si>
    <t>Rekonstrukce elektroinstalace (Gymnázium, Ostrava-Hrabůvka, příspěvková organizace)</t>
  </si>
  <si>
    <t>Rekonstrukce jídelních výtahů (Mateřská škola Klíček, Karviná-Hranice, Einsteinova 2849, příspěvková organizace)</t>
  </si>
  <si>
    <t>Oprava potrubí teplé vody (Střední škola techniky a služeb, Karviná, příspěvková organizace)</t>
  </si>
  <si>
    <t>Výměna oken (Základní škola, Ostrava-Mariánské Hory, Karasova 6, příspěvková organizace)</t>
  </si>
  <si>
    <t>Rekonstrukce elektroinstalace (Základní škola, Ostrava-Slezská Ostrava, Na Vizině 28, příspěvková organizace)</t>
  </si>
  <si>
    <t>Rekonstrukce podlahy dílen (Základní škola a Mateřská škola, Frýdlant nad Ostravicí, Náměstí 7, příspěvková organizace)</t>
  </si>
  <si>
    <t>Oprava příjezdové cesty (Střední škola polytechnická, Havířov-Šumbark, příspěvková organizace)</t>
  </si>
  <si>
    <t>Rekonstrukce elektroinstalace (Matiční gymnázium, Ostrava, příspěvková organizace)</t>
  </si>
  <si>
    <t>Rekonstrukce výměníkové stanice (Střední průmyslová škola elektrotechniky a informatiky, Ostrava, příspěvková organizace)</t>
  </si>
  <si>
    <t>Rekonstrukce plynové kotelny (Dětský domov a Školní jídelna, Opava, Rybí trh 14, příspěvková organizace)</t>
  </si>
  <si>
    <t>Rekonstrukce výtahu ve školní kuchyni (Střední škola řemesel, Frýdek-Místek, příspěvková organizace)</t>
  </si>
  <si>
    <t>Modernizace výtahu budovy A (Střední škola prof. Zdeňka Matějčka, Ostrava-Poruba, příspěvková organizace)</t>
  </si>
  <si>
    <t>Rekonstrukce sociálních zařízení budova B (Gymnázium Mikuláše Koperníka, Bílovec, příspěvková organizace)</t>
  </si>
  <si>
    <t>Sanace trhlin budovy (Základní škola a Mateřská škola Motýlek, Kopřivnice, Smetanova 1122, příspěvková organizace)</t>
  </si>
  <si>
    <t>Přípojka splaškové kanalizace (Střední škola, Dětský domov a Školní jídelna, Velké Heraltice, příspěvková organizace)</t>
  </si>
  <si>
    <t>Rekonstrukce elektroinstalace budovy A1 (Střední škola a Základní škola, Havířov-Šumbark, příspěvková organizace)</t>
  </si>
  <si>
    <t>Stavební úpravy svářečské dílny (Střední škola a Základní škola, Havířov-Šumbark, příspěvková organizace)</t>
  </si>
  <si>
    <t>Rekonstrukce školního hřiště (Střední škola, Jablunkov, příspěvková organizace)</t>
  </si>
  <si>
    <t>Rekonstrukce venkovního hřiště (Gymnázium Petra Bezruče, Frýdek-Místek, příspěvková organizace)</t>
  </si>
  <si>
    <t>Rekonstrukce Gastroenterologického centra (Nemocnice Třinec, příspěvková organizace)</t>
  </si>
  <si>
    <t>Rekonstrukce dětského oddělení v křídle A (Nemocnice Karviná-Ráj, příspěvková organizace)</t>
  </si>
  <si>
    <t>Pavilon G - vnitřní stavební úpravy (Slezská nemocnice v Opavě, příspěvková organizace)</t>
  </si>
  <si>
    <t xml:space="preserve">Rekonstrukce budovy krajského úřadu </t>
  </si>
  <si>
    <t>Silnice III/4688, Rekonstrukce mostu ev. č. 4688-2 přes vlečku ČD v městě Karviná (Správa silnic Moravskoslezského kraje, příspěvková organizace, Ostrava)</t>
  </si>
  <si>
    <t>Silnice III/0489 – Rekonstrukce mostu ev. č. 0489-1 přes potok Luha v obci Jeseník nad Odrou (Správa silnic Moravskoslezského kraje, příspěvková organizace, Ostrava)</t>
  </si>
  <si>
    <t>Oprava přístupu ke skladu CO (NJ) (Správa silnic Moravskoslezského kraje, příspěvková organizace, Ostrava)</t>
  </si>
  <si>
    <t>Přeložka silnice II/467 Štítina – obchvat a napojení na silnici I/11 (Správa silnic Moravskoslezského kraje, příspěvková organizace, Ostrava)</t>
  </si>
  <si>
    <t>HUB Mošnov, výstavba okružní křižovatky na sil. I/58, a úprava křižovatek na sil. II/464 pro nadměrnou dopravu (Správa silnic Moravskoslezského kraje, příspěvková organizace, Ostrava)</t>
  </si>
  <si>
    <t>ÚK Hvězda – Ovčárna zajištění stability v úseku v km 2,960-3,210, v km 2,470 – 2,905 propustky, odvodnění na levém okraji vozovky (Správa silnic Moravskoslezského kraje, příspěvková organizace, Ostrava)</t>
  </si>
  <si>
    <t>Oprava silnice III/46613 Ostrava – Plesná, průtah obcí II. etapa (Správa silnic Moravskoslezského kraje, příspěvková organizace, Ostrava)</t>
  </si>
  <si>
    <t>Oprava silnice III/4641 Opava, ul. Nákladní (Správa silnic Moravskoslezského kraje, příspěvková organizace, Ostrava)</t>
  </si>
  <si>
    <t>Nový Jičín, silnice Propojovací – Hřbitovní, úprava křižovatky (Správa silnic Moravskoslezského kraje, příspěvková organizace, Ostrava)</t>
  </si>
  <si>
    <t>Rekonstrukce a modernizace silnice II/478, III/47811 Ostrava, ul. Mitrovická</t>
  </si>
  <si>
    <t xml:space="preserve">Silnice II/478 Nová Krmelínská Ostrava a Mostní II. etapa </t>
  </si>
  <si>
    <t>Výkup pozemků pro přeložku silnice II/443 - obchvat Otic</t>
  </si>
  <si>
    <t>Novostavba garáží a dílen v areálu CM Frýdek (Správa silnic Moravskoslezského kraje, příspěvková organizace, Ostrava)</t>
  </si>
  <si>
    <t>Rekonstrukce budovy CM Hlučín, středisko Opava (Správa silnic Moravskoslezského kraje, příspěvková organizace, Ostrava)</t>
  </si>
  <si>
    <t>Reprodukce majetku kraje (Moravskoslezské datové centrum, příspěvková organizace, Ostrava)</t>
  </si>
  <si>
    <t>Realizace energeticky úsporných opatření na budovách v majetku kraje</t>
  </si>
  <si>
    <t>Revitalizace frýdeckého zámku (Muzeum Beskyd Frýdek-Místek, příspěvková organizace)</t>
  </si>
  <si>
    <t>Hrad Sovinec - oprava fasády na objektu Lesnické školy (Muzeum v Bruntále, příspěvková organizace)</t>
  </si>
  <si>
    <t>Oprava střechy Žerotínského zámku (Muzeum Novojičínska, příspěvková organizace)</t>
  </si>
  <si>
    <t>Výstavba domova pro seniory a domova se zvláštním režimem Kopřivnice (Domov pod Bílou horou, příspěvková organizace, Kopřivnice)</t>
  </si>
  <si>
    <t>Novostavba dětského centra (Dětské centrum Pluto, příspěvková organizace, Havířov)</t>
  </si>
  <si>
    <t>Rekonstrukce správní budovy (Domov Březiny, příspěvková organizace, Petřvald)</t>
  </si>
  <si>
    <t>Výměna střešní krytiny (Domov Hortenzie, příspěvková organizace, Frenštát pod Radhoštěm)</t>
  </si>
  <si>
    <t>Stavební úpravy objektu poradny (Centrum psychologické pomoci, příspěvková organizace, Karviná)</t>
  </si>
  <si>
    <t>Oprava střechy, fasády a sanace zdí (Domov Bílá Opava, příspěvková organizace, Opava)</t>
  </si>
  <si>
    <t>Rekonstrukce objektu Na Pomezí (Sírius, příspěvková organizace, Opava)</t>
  </si>
  <si>
    <t>Oprava fasády - budova Derkova 1 a Derkova 3 (Základní umělecká škola, Nový Jičín, Derkova 1, příspěvková organizace)</t>
  </si>
  <si>
    <t>Rekonstrukce zastřešení dílny (Střední škola řemesel, Frýdek-Místek, příspěvková organizace)</t>
  </si>
  <si>
    <t>Hydroizolace terasy a rekonstrukce technické místnosti (Základní škola a Mateřská škola, Ostrava-Poruba, Ukrajinská 19, příspěvková organizace)</t>
  </si>
  <si>
    <t>Rekonstrukce elektroinstalace, výměna zářivkových těles (Základní škola a Mateřská škola, Ostrava-Poruba, Ukrajinská 19, příspěvková organizace</t>
  </si>
  <si>
    <t>Sanace obvodového zdiva (Základní škola, Ostrava-Zábřeh, Kpt. Vajdy 1a, příspěvková organizace)</t>
  </si>
  <si>
    <t>Rekonstrukce kotelny (Domov mládeže a Školní jídelna-výdejna, Ostrava-Hrabůvka, příspěvková organizace)</t>
  </si>
  <si>
    <t>Rekonstrukce plynové kotelny (Masarykova střední škola zemědělská a přírodovědná, Opava, příspěvková organizace)</t>
  </si>
  <si>
    <t>Novostavba školní družiny (Střední škola, Základní škola a Mateřská škola, Karviná, příspěvková organizace)</t>
  </si>
  <si>
    <t>Rekonstrukce nádvoří (Střední zdravotnická škola a Vyšší odborná škola zdravotnická, Ostrava, příspěvková organizace)</t>
  </si>
  <si>
    <t>Sanace obvodového zdiva (Dětský domov a Školní jídelna, Příbor, Masarykova 607, příspěvková organizace)</t>
  </si>
  <si>
    <t>Rekonstrukce horkovodní přípojky (Střední zdravotnická škola, Karviná, příspěvková organizace)</t>
  </si>
  <si>
    <t>Rekonstrukce bazénu a sprch (Střední škola řemesel, Frýdek-Místek, příspěvková organizace)</t>
  </si>
  <si>
    <t>Sanace zdiva (Dětský domov a Školní jídelna, Nový Jičín, Revoluční 56, příspěvková organizace)</t>
  </si>
  <si>
    <t>Oprava střechy tělocvičny (Masarykovo gymnázium, Příbor, příspěvková organizace)</t>
  </si>
  <si>
    <t>Oprava sociálních zařízení tělocvičen (Wichterlovo gymnázium, Ostrava-Poruba, příspěvková organizace)</t>
  </si>
  <si>
    <t>Výměna rozvodů vody (Gymnázium, Ostrava-Hrabůvka, příspěvková organizace)</t>
  </si>
  <si>
    <t>Rekonstrukce výtahu (Základní umělecká škola Leoše Janáčka, Havířov, příspěvková organizace)</t>
  </si>
  <si>
    <t>Výměna rozvodů vody a kanalizace (Střední průmyslová škola chemická akademika Heyrovského, Ostrava, příspěvková organizace)</t>
  </si>
  <si>
    <t>Rekonstrukce vnitřní elektroinstalace (Odborné učiliště a Praktická škola, Nový Jičín, příspěvková organizace)</t>
  </si>
  <si>
    <t>Rekonstrukce elektroinstalace - pavilon A (Střední zdravotnická škola a Vyšší odborná škola zdravotnická, Ostrava, příspěvková organizace)</t>
  </si>
  <si>
    <t>Rekonstrukce elektroinstalace a hygienických zařízení (Základní škola a Mateřská škola pro sluchově postižené a vady řeči, Ostrava-Poruba, příspěvková organizace)</t>
  </si>
  <si>
    <t>Rekonstrukce školní jídelny (Základní škola a Mateřská škola pro sluchově postižené a vady řeči, Ostrava-Poruba, příspěvková organizace)</t>
  </si>
  <si>
    <t>Rekonstrukce podlah (Masarykova střední škola zemědělská a přírodovědná, Opava, příspěvková organizace)</t>
  </si>
  <si>
    <t>Rekonstrukce suterénu školy (Střední odborná škola a Základní škola, Město Albrechtice, příspěvková organizace)</t>
  </si>
  <si>
    <t>Rekonstrukce elektroinstalace (Gymnázium Hladnov a Jazyková škola s právem státní jazykové zkoušky, Ostrava, příspěvková organizace)</t>
  </si>
  <si>
    <t>Rekonstrukce elektroinstalace tělocvičny (Střední zdravotnická škola, Karviná, příspěvková organizace)</t>
  </si>
  <si>
    <t>Výměna oken (Dětský domov a Školní jídelna, Radkov-Dubová 141, příspěvková organizace)</t>
  </si>
  <si>
    <t>Rekonstrukce sociálního zařízení (Základní škola, Ostrava-Slezská Ostrava, Na Vizině 28, příspěvková organizace)</t>
  </si>
  <si>
    <t>Sanace zdiva (Střední škola služeb a podnikání, Ostrava-Poruba, příspěvková organizace)</t>
  </si>
  <si>
    <t>Rekonstrukce elektroinstalace (Obchodní akademie a Vyšší odborná škola sociální, Ostrava-Mariánské Hory, příspěvková organizace)</t>
  </si>
  <si>
    <t>Oprava střechy a fasády tělocvičny (Obchodní akademie, Český Těšín, příspěvková organizace)</t>
  </si>
  <si>
    <t>Výměna oken objektu školní jídelny (Sportovní gymnázium Dany a Emila Zátopkových, Ostrava, příspěvková organizace)</t>
  </si>
  <si>
    <t>Rekonstrukce nevyužitých budov obchodní akademie pro ZUŠ Orlová (Základní umělecká škola J. R. Míši, Orlová, příspěvková organizace)</t>
  </si>
  <si>
    <t>Rekultivace sportovního areálu Gymnázia a SOŠ (Gymnázium Cihelní, Frýdek-Místek, příspěvková organizace)</t>
  </si>
  <si>
    <t>Přístavba tělocvičny Sportovního gymnázia Dany a Emila Zátopkových (Sportovní gymnázium Dany a Emila Zátopkových, Ostrava, příspěvková organizace)</t>
  </si>
  <si>
    <t>Novostavba školních dílen (Střední škola, Bohumín, příspěvková organizace)</t>
  </si>
  <si>
    <t>Stavební úpravy objektu domova mládeže pro potřeby VOŠ (Obchodní akademie a Vyšší odborná škola sociální, Ostrava-Mariánské Hory, příspěvková organizace)</t>
  </si>
  <si>
    <t>Vybudování učeben pro CLS (Gymnázium a Střední průmyslová škola elektrotechniky a informatiky, Frenštát pod Radhoštěm, příspěvková organizace)</t>
  </si>
  <si>
    <t>Optimalizace výukových prostor ve městě Vítkov (Základní škola, Vítkov, nám. J. Zajíce č. 1, příspěvková organizace)</t>
  </si>
  <si>
    <t>Rekonstrukce kuchyně a jídelny (Střední škola a Vyšší odborná škola, Kopřivnice, příspěvková organizace)</t>
  </si>
  <si>
    <t>Stavební úpravy na Divadelní ulici (Základní umělecká škola, Rýmařov, Čapkova 6, příspěvková organizace)</t>
  </si>
  <si>
    <t>Rekonstrukce školní kuchyně a jídelny (Gymnázium, Nový Jičín, příspěvková organizace)</t>
  </si>
  <si>
    <t>Oprava střechy (Odborný léčebný ústav Metylovice - Moravskoslezské sanatorium, příspěvková organizace)</t>
  </si>
  <si>
    <t>Rekonstrukce stravovacího provozu - Karviná (Nemocnice Karviná-Ráj, příspěvková organizace)</t>
  </si>
  <si>
    <t>Demolice balkonu dětského oddělení - Karviná (Nemocnice Karviná-Ráj, příspěvková organizace)</t>
  </si>
  <si>
    <t>Zřízení LDN pro pacienty se zvýšeným hygienickým režimem a přesun očního centra (Nemocnice Karviná-Ráj, příspěvková organizace)</t>
  </si>
  <si>
    <t>Pavilon A - stavební úpravy a přístavba - urgentní příjem (Sdružené zdravotnické zařízení Krnov, příspěvková organizace)</t>
  </si>
  <si>
    <t>Rekonstrukce dětského oddělení vč. DIP (Nemocnice ve Frýdku-Místku, příspěvková organizace)</t>
  </si>
  <si>
    <t>Přístavba centrálního urgentního příjmu (Nemocnice ve Frýdku-Místku, příspěvková organizace)</t>
  </si>
  <si>
    <t>Hospital Cloud</t>
  </si>
  <si>
    <t>Ostatní výdaje související s nakládáním s majetkem</t>
  </si>
  <si>
    <t>Sloupec Celkové výdaje na akci se rovná požadavku na rok 2024, jelikož nenavazuje na výdaje předchozích let.</t>
  </si>
  <si>
    <t>Každoroční potřeba finančních prostředků na financování oprav vozovek. Objem rozpočtu na dané akci je stanoven v závislosti na možnosti rozpočtu daného roku. V roce 2023 je uveden upravený rozpočet. Sloupec Celkové výdaje na akci se rovná požadavku na rok 2024, jelikož nenavazuje na výdaje předchozích let.</t>
  </si>
  <si>
    <t xml:space="preserve">Sloupec Celkové výdaje na akci se rovná požadavku na rok 2024. </t>
  </si>
  <si>
    <t>Dotace z programu MPSV „Rozvoj a obnova materiálně-technické základny sociálních služeb“ ve výši max. 35.431 tis. Kč.</t>
  </si>
  <si>
    <t xml:space="preserve">Celkové výdaje činí 720.040 tis. Kč, předpokládá se zajištění zbývajících prostředků z jiných zdrojů. </t>
  </si>
  <si>
    <t xml:space="preserve">Celkové výdaje činí 539.376 tis. Kč, předpokládá se zajištění zbývajících prostředků ze státního rozpočtu. </t>
  </si>
  <si>
    <t xml:space="preserve">Celkové výdaje činí 104.988 tis. Kč, předpokládá se zajištění zbývajících prostředků ze státního rozpočtu. </t>
  </si>
  <si>
    <t>Celkové výdaje činí 282.030 tis. Kč, předpokládá se zajištění zbývajících prostředků z Národní sportovní agentury (70 % způsobilých výdajů, max. 120 mil. Kč).</t>
  </si>
  <si>
    <t>Skutečné výdaje před r. 2023</t>
  </si>
  <si>
    <t>2027</t>
  </si>
  <si>
    <t>ODVĚTVÍ VLASTNÍ SPRÁVNÍ ČINNOST KRAJE A ČINNOST ZASTUPITELSTVA KRAJE:</t>
  </si>
  <si>
    <t>0005</t>
  </si>
  <si>
    <t>Certifikace ISO 50001 (certifikovaný systém hospodaření s energií), včetně dozorových auditů</t>
  </si>
  <si>
    <t xml:space="preserve">Povinnost zpracování Energetických auditů, případně povinnost zavedení certifikovaného systému hospodaření s energií dle normy ČSN EN ISO 50001:2019, a to na základě zákona č. 406/2000 Sb., o hospodaření energií. Na zavedení výše uvedeného certifikovaného systému je uzavřena smlouva č. 03698/2023/EPCH. Jedná se o mandatorní výdaj. </t>
  </si>
  <si>
    <t xml:space="preserve">Usnesením rady kraje č. 64/5787 ze dne 11.6.2019 bylo rozhodnuto uzavřít smlouvu na realizaci projektu Inteligentní parkovací systém v okolí Krajského úřadu Moravskoslezského kraje. Následně usnesením rady kraje č. 77/5688 ze dne 4.9.2023 bylo rozhodnuto o zajištění servisní služby na dobu neurčitou. </t>
  </si>
  <si>
    <t>0155</t>
  </si>
  <si>
    <r>
      <t>Pronájem pozemků vyplývající z uzavřených smluv (01329/2012/IM, 01471/2011/IM, 02465/2013/IM, 03511/2016/IM,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08063/2018/IM), pronájem nebytových prostor pro příspěvkovou organizaci Moravskoslezské energetické centrum dle nájemní smlouvy č. 07969/2020/IM a pronájem skladovacích prostor v Ostravě Kunčičkách dle smlouvy č. 04978/2022/IM. Jedná se o smlouvy na dobu určitou i neurčitou. </t>
    </r>
  </si>
  <si>
    <t>Moravskoslezský kraj uzavřel smlouvu č. 07969/2020/IM na služby spojené s pronájmem prostor pro příspěvkovou organizaci Moravskoslezské energetické centrum ve výši 1.277 tis. Kč ročně, smlouvu č. 04978/2022/IM na pronájem skladovacích prostor v Ostravě Kunčičkách ve výši  97 tis. Kč ročně a smlouvy 0102/2001/LP/4, 04987/2021/IM, 04989/2021/IM, 04990/2021/IM a 03244/2023/IM na služby a energie v prostorách Dr. Malého ve výši 2.500 tis. Kč ročně.</t>
  </si>
  <si>
    <t>ODVĚTVÍ KRIZOVÉHO ŘÍZENÍ:</t>
  </si>
  <si>
    <t>Závazek dofinancovat vyrovnávací platbu v následujících letech je vyvolán zařazením akce do rozpočtu kraje na rok 2024. Současně dojde k uzavření smlouvy o závazku veřejné služby a vyrovnávací platbě za jeho výkon.</t>
  </si>
  <si>
    <t>ODVĚTVÍ KRIZOVÉHO ŘÍZENÍ CELKEM</t>
  </si>
  <si>
    <t>ODVĚTVÍ REGIONÁLNÍHO ROZVOJE:</t>
  </si>
  <si>
    <t>Dotační program – Podpora obnovy a rozvoje venkova Moravskoslezského kraje 2024</t>
  </si>
  <si>
    <t>Závazek dofinancovat výplatu druhých splátek dotací po předložení závěrečných vyúčtování v roce 2025 je vyvolán zařazením dotačního programu do rozpočtu kraje na rok 2024.</t>
  </si>
  <si>
    <t>Dotační program - Program na podporu přípravy projektové dokumentace 2024</t>
  </si>
  <si>
    <t>Závazek dofinancovat výplatu druhých splátek dotací po předložení závěrečných vyúčtování v roce 2026 je vyvolán zařazením dotačního programu do rozpočtu kraje na rok 2024.</t>
  </si>
  <si>
    <t>Dotační program - Podpora vědy a výzkumu v Moravskoslezském kraji 2024</t>
  </si>
  <si>
    <t>Závazek dofinancovat výplatu druhých splátek dotací po předložení závěrečných vyúčtování v roce 2027 je vyvolán zařazením dotačního programu do rozpočtu kraje na rok 2024.</t>
  </si>
  <si>
    <t>Dotační program – Program na podporu stáží žáků a studentů ve firmách 2024</t>
  </si>
  <si>
    <t>Dotační program – Podpora znevýhodněných oblastí Moravskoslezského kraje 2024</t>
  </si>
  <si>
    <t>ODVĚTVÍ REGIONÁLNÍHO ROZVOJE CELKEM</t>
  </si>
  <si>
    <t>ODVĚTVÍ CESTOVNÍHO RUCHU:</t>
  </si>
  <si>
    <t xml:space="preserve">Usnesením rady kraje č. 64/4739 ze dne 20.3.2023 byla uzavřena smlouva na propagaci Moravskoslezského kraje a statutárního města Ostrava prostřednictvím marketingových služeb leteckého dopravce, Polskie Linie Lotnicze "LOT" S.A. s 1/2 roční výpovědní lhůtou. </t>
  </si>
  <si>
    <t>Usnesením zastupitelstva kraje č. 14/1727 ze dne  12.12.2019 bylo rozhodnuto o uzavření Memoranda o spolupráci mezi Moravskoslezským krajem, Zlínským krajem, obcí Trojanovice a obcí Prostřední Bečva týkajícího se zvelebování lokality hřebene Pustevny - Radhošť. Finanční prostředky jsou určeny jako příspěvek do Fondu Pustevny, a to na základě žádosti obce Prostřední Bečva.</t>
  </si>
  <si>
    <t>Dotační program – Podpora systému destinačního managementu turistických oblastí 2024-2025</t>
  </si>
  <si>
    <t>ODVĚTVÍ CESTOVNÍHO RUCHU CELKEM</t>
  </si>
  <si>
    <t xml:space="preserve">Kybernetická bezpečnost – příspěvkové organizace kraje </t>
  </si>
  <si>
    <t>8503/19,09</t>
  </si>
  <si>
    <t xml:space="preserve">Závazek Moravskoslezského kraje byl schválen usnesením zastupitelstva kraje č. 8/738 ze dne 16.6.2022 ve výši 42 mil. Kč ročně k zajištění kybernetické bezpečnosti nemocnic zřizovaných a založených krajem, a to na období 2023-2026, včetně reprodukce majetku kraje. Z důvodu opožděného zahájení plnění z uzavřené smlouvy je navrhováno prodloužení závazku do roku 2027. </t>
  </si>
  <si>
    <t>8103</t>
  </si>
  <si>
    <t>Závazek byl schválen zastupitelstvem kraje usnesením č. 8/737 ze dne 16. 6. 2022 k zajištění financování celoživotního vzdělávání všeobecných sester v letech 2024–2026 ve výši 2.400 tis. Kč ročně. Závazek je nutné prodloužit z důvodu výplaty školného za rok 2026/2027 za letní semestr až v 2027.</t>
  </si>
  <si>
    <t>ODVĚTVÍ CHYTRÉHO REGIONU:</t>
  </si>
  <si>
    <t>Závazek vyplývající z uzavřené smlouvy o poskytnutí pozáruční servisní podpory Digitálnímu povodňovému plánu Moravskoslezského kraje uzavřená na období 36 měsíců (03967/2023/ŽPZ).</t>
  </si>
  <si>
    <t>Závazek kraje vyplývající z členství Moravskoslezského kraje v Asociaci krajů České republiky (AKČR). Členství bylo schváleno usnesením zastupitelstva kraje č. 47/M1 ze dne 12.2.2001 a to na dobu neurčitou. Rada AKČR usnesením č. 164 ze dne 8.3.2023 schválila navýšení příspěvku člena AKČR pro rok 2023 a roky následující na 1.000 tis. Kč/rok. Zastupitelstvo kraje usnesením č. 12/1197 ze dne 8.6.2023 rozhodlo poskytnout AKČR členský příspěvek ve výši 1.000 tis. Kč pro rok 2023 a roky následující. Od roku 2024 činí členský příspěvek 1.200 tis. Kč.</t>
  </si>
  <si>
    <t>Individuální dotace - Fond Pustevny</t>
  </si>
  <si>
    <t>Individuální dotace - Příspěvek na zabezpečení úkolů jednotek požární ochrany v rámci veřejné služby</t>
  </si>
  <si>
    <t>Závazek Moravskoslezského kraje byl schválen usnesením zastupitelstva kraje č. 12/1400 ze dne 13.6.2019 a usnesením č. 14/1674 ze dne 12.12.2019 byla schválena jeho aktualizace. Aktualizovaný závazek byl schválen v max. výši 800 tis. EUR/rok na dobu 5 let od zahájení  leteckého spojení. Rada kraje usnesením č.  12/692 ze dne 15.3.2021 a 25/1691 ze dne 13.9.2021 projednala přerušení smlouvy vždy na období cca 1/2 roku, čímž došlo k prodloužení trvání smlouvy.</t>
  </si>
  <si>
    <t xml:space="preserve">Usnesením rady kraje č. 15/907 ze dne 26.4.2021 bylo rozhodnuto o uzavření smlouvy o dílo na realizaci projektu Dynamický systém rezervace parkovacích míst u budov KU MSK včetně servisní smlouvy na dobu neurčitou. </t>
  </si>
  <si>
    <t>Plán rozvoje vodovodů a kanalizací Moravskoslezského kraje - webová aplikace</t>
  </si>
  <si>
    <t>Ostatní běžné výdaje - činnost zastupitelstva kraje (Členský příspěvek Asociaci krajů České republiky)</t>
  </si>
  <si>
    <t>Rozvoje Letiště Leoše Janáčka Ostrava (Zajištění provozu leteckého spojení Ostrava – Varšava)</t>
  </si>
  <si>
    <t>Smart region (Inteligentní parkovací systém v okolí Krajského úřadu Moravskoslezského kraje)</t>
  </si>
  <si>
    <t>Smart region (Dynamický systém rezervace parkovacích míst u budov KÚ MSK)</t>
  </si>
  <si>
    <t>Propagace Moravskoslezského kraje prostřednictvím letecké reklamy (Propagace Moravskoslezského kraje a statutárního města Ostrava prostřednictvím marketingových služeb leteckého dopravce)</t>
  </si>
  <si>
    <t>Stabilizace zdravotnického personálu a vzdělávání – příspěvkové organizace kraje (Memorandum o spolupráci se Slezskou univerzitou v Opavě, Fakultou veřejných politik)</t>
  </si>
  <si>
    <t>Povodňový plán Moravskoslezského kraje (Digitální povodňový plán Moravskoslezského kraje)</t>
  </si>
  <si>
    <t>ODVĚTVÍ CHYTRÉHO REGIONU CELKEM</t>
  </si>
  <si>
    <t xml:space="preserve">PŘEHLED OSTATNÍCH AKCÍ V NÁVRHU ROZPOČTU KRAJE NA ROK 2024, VYVOLÁVAJÍCÍCH NOVÉ A UPRAVENÉ ZÁVAZKY KRAJE
PRO ROK 2025 A DALŠÍ LÉTA (v tis. Kč) </t>
  </si>
  <si>
    <t>Příprava výstavby tramvajové tratě Ostrava – Orlová – Karviná (Správa silnic Moravskoslezského kraje, příspěvková organizace, Ostrava)</t>
  </si>
  <si>
    <t>Silnice II/470, příprava stavby „Komunikace – Severní spoj“ v Ostravě (Správa silnic Moravskoslezského kraje, příspěvková organizace, Ostrava)</t>
  </si>
  <si>
    <t>Nájemné (Pronájem pozemků a staveb)</t>
  </si>
  <si>
    <t>Dotační program – Podpora infrastruktury a propagace cestovního ruchu v Moravskoslezském kraji</t>
  </si>
  <si>
    <t>Dotační program – Podpora kempování v Moravskoslezském kraji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</si>
</sst>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sz val="9"/>
      <color theme="4" tint="-0.249977111117893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Arial CE"/>
      <charset val="238"/>
    </font>
    <font>
      <sz val="8"/>
      <color theme="4"/>
      <name val="Tahoma"/>
      <family val="2"/>
      <charset val="238"/>
    </font>
    <font>
      <b/>
      <sz val="8"/>
      <color theme="4"/>
      <name val="Tahoma"/>
      <family val="2"/>
      <charset val="238"/>
    </font>
    <font>
      <sz val="9"/>
      <color theme="4"/>
      <name val="Tahoma"/>
      <family val="2"/>
      <charset val="238"/>
    </font>
    <font>
      <sz val="10"/>
      <name val="Tahoma"/>
      <family val="2"/>
      <charset val="238"/>
    </font>
    <font>
      <sz val="10"/>
      <name val="Times New Roman CE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Tahoma"/>
      <family val="2"/>
      <charset val="238"/>
    </font>
    <font>
      <strike/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name val="Tahoma"/>
      <family val="2"/>
      <charset val="238"/>
    </font>
    <font>
      <sz val="9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211">
    <xf numFmtId="0" fontId="0" fillId="0" borderId="0" xfId="0"/>
    <xf numFmtId="0" fontId="4" fillId="0" borderId="0" xfId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justify"/>
    </xf>
    <xf numFmtId="3" fontId="5" fillId="0" borderId="0" xfId="1" applyNumberFormat="1" applyFont="1" applyAlignment="1">
      <alignment vertical="center"/>
    </xf>
    <xf numFmtId="49" fontId="7" fillId="2" borderId="11" xfId="1" applyNumberFormat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justify" vertical="justify"/>
    </xf>
    <xf numFmtId="0" fontId="11" fillId="0" borderId="18" xfId="1" applyFont="1" applyBorder="1" applyAlignment="1">
      <alignment horizontal="center"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22" xfId="2" applyFont="1" applyBorder="1" applyAlignment="1">
      <alignment horizontal="justify" vertical="center" wrapText="1"/>
    </xf>
    <xf numFmtId="0" fontId="11" fillId="0" borderId="19" xfId="1" applyFont="1" applyBorder="1" applyAlignment="1">
      <alignment horizontal="center" vertical="center" wrapText="1"/>
    </xf>
    <xf numFmtId="3" fontId="12" fillId="2" borderId="26" xfId="1" applyNumberFormat="1" applyFont="1" applyFill="1" applyBorder="1" applyAlignment="1">
      <alignment horizontal="justify" vertical="center"/>
    </xf>
    <xf numFmtId="0" fontId="11" fillId="0" borderId="18" xfId="1" applyFont="1" applyBorder="1" applyAlignment="1">
      <alignment horizontal="center" vertical="center"/>
    </xf>
    <xf numFmtId="3" fontId="11" fillId="0" borderId="27" xfId="1" applyNumberFormat="1" applyFont="1" applyBorder="1" applyAlignment="1">
      <alignment horizontal="justify" vertical="center" wrapText="1"/>
    </xf>
    <xf numFmtId="3" fontId="12" fillId="2" borderId="32" xfId="1" applyNumberFormat="1" applyFont="1" applyFill="1" applyBorder="1" applyAlignment="1">
      <alignment horizontal="justify" vertical="center"/>
    </xf>
    <xf numFmtId="3" fontId="12" fillId="2" borderId="39" xfId="1" applyNumberFormat="1" applyFont="1" applyFill="1" applyBorder="1" applyAlignment="1">
      <alignment horizontal="justify" vertical="center"/>
    </xf>
    <xf numFmtId="3" fontId="12" fillId="2" borderId="27" xfId="1" applyNumberFormat="1" applyFont="1" applyFill="1" applyBorder="1" applyAlignment="1">
      <alignment horizontal="justify" vertical="center"/>
    </xf>
    <xf numFmtId="3" fontId="12" fillId="2" borderId="46" xfId="1" applyNumberFormat="1" applyFont="1" applyFill="1" applyBorder="1" applyAlignment="1">
      <alignment horizontal="justify" vertical="center"/>
    </xf>
    <xf numFmtId="0" fontId="13" fillId="0" borderId="15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16" xfId="1" applyFont="1" applyBorder="1" applyAlignment="1">
      <alignment horizontal="justify" vertical="center"/>
    </xf>
    <xf numFmtId="3" fontId="12" fillId="2" borderId="51" xfId="1" applyNumberFormat="1" applyFont="1" applyFill="1" applyBorder="1" applyAlignment="1">
      <alignment horizontal="justify" vertical="center"/>
    </xf>
    <xf numFmtId="3" fontId="11" fillId="0" borderId="32" xfId="1" applyNumberFormat="1" applyFont="1" applyBorder="1" applyAlignment="1">
      <alignment horizontal="justify" vertical="center"/>
    </xf>
    <xf numFmtId="3" fontId="7" fillId="2" borderId="31" xfId="1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7" fillId="2" borderId="21" xfId="1" applyNumberFormat="1" applyFont="1" applyFill="1" applyBorder="1" applyAlignment="1">
      <alignment vertical="center"/>
    </xf>
    <xf numFmtId="3" fontId="9" fillId="2" borderId="21" xfId="2" applyNumberFormat="1" applyFont="1" applyFill="1" applyBorder="1" applyAlignment="1">
      <alignment vertical="center"/>
    </xf>
    <xf numFmtId="3" fontId="7" fillId="2" borderId="19" xfId="2" applyNumberFormat="1" applyFont="1" applyFill="1" applyBorder="1" applyAlignment="1">
      <alignment vertical="center"/>
    </xf>
    <xf numFmtId="0" fontId="9" fillId="0" borderId="40" xfId="1" applyFont="1" applyBorder="1" applyAlignment="1">
      <alignment horizontal="left" vertical="center" wrapText="1"/>
    </xf>
    <xf numFmtId="3" fontId="7" fillId="2" borderId="42" xfId="1" applyNumberFormat="1" applyFont="1" applyFill="1" applyBorder="1" applyAlignment="1">
      <alignment vertical="center"/>
    </xf>
    <xf numFmtId="164" fontId="15" fillId="0" borderId="19" xfId="3" applyNumberFormat="1" applyFont="1" applyBorder="1" applyAlignment="1">
      <alignment horizontal="center" vertical="center" wrapText="1"/>
    </xf>
    <xf numFmtId="164" fontId="15" fillId="0" borderId="24" xfId="3" applyNumberFormat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vertical="center"/>
    </xf>
    <xf numFmtId="3" fontId="9" fillId="0" borderId="20" xfId="1" applyNumberFormat="1" applyFont="1" applyBorder="1" applyAlignment="1">
      <alignment vertical="center"/>
    </xf>
    <xf numFmtId="3" fontId="7" fillId="2" borderId="50" xfId="1" applyNumberFormat="1" applyFont="1" applyFill="1" applyBorder="1" applyAlignment="1">
      <alignment vertical="center"/>
    </xf>
    <xf numFmtId="3" fontId="9" fillId="0" borderId="19" xfId="1" applyNumberFormat="1" applyFont="1" applyBorder="1" applyAlignment="1">
      <alignment horizontal="right" vertical="center"/>
    </xf>
    <xf numFmtId="3" fontId="9" fillId="0" borderId="21" xfId="1" applyNumberFormat="1" applyFont="1" applyBorder="1" applyAlignment="1">
      <alignment horizontal="right" vertical="center"/>
    </xf>
    <xf numFmtId="0" fontId="9" fillId="0" borderId="22" xfId="2" applyFont="1" applyBorder="1" applyAlignment="1">
      <alignment horizontal="justify" vertical="center" wrapText="1"/>
    </xf>
    <xf numFmtId="3" fontId="9" fillId="0" borderId="27" xfId="1" applyNumberFormat="1" applyFont="1" applyBorder="1" applyAlignment="1">
      <alignment horizontal="justify" vertical="center" wrapText="1"/>
    </xf>
    <xf numFmtId="3" fontId="9" fillId="0" borderId="34" xfId="1" applyNumberFormat="1" applyFont="1" applyBorder="1" applyAlignment="1">
      <alignment horizontal="justify" vertical="center"/>
    </xf>
    <xf numFmtId="0" fontId="14" fillId="0" borderId="0" xfId="10" applyFont="1" applyAlignment="1">
      <alignment vertical="center"/>
    </xf>
    <xf numFmtId="0" fontId="9" fillId="0" borderId="0" xfId="10" applyFont="1" applyAlignment="1">
      <alignment vertical="center"/>
    </xf>
    <xf numFmtId="49" fontId="9" fillId="0" borderId="19" xfId="10" applyNumberFormat="1" applyFont="1" applyBorder="1" applyAlignment="1">
      <alignment horizontal="center" vertical="center" wrapText="1"/>
    </xf>
    <xf numFmtId="3" fontId="9" fillId="0" borderId="19" xfId="10" applyNumberFormat="1" applyFont="1" applyBorder="1" applyAlignment="1">
      <alignment vertical="center" wrapText="1"/>
    </xf>
    <xf numFmtId="3" fontId="9" fillId="2" borderId="19" xfId="10" applyNumberFormat="1" applyFont="1" applyFill="1" applyBorder="1" applyAlignment="1">
      <alignment horizontal="right" vertical="center"/>
    </xf>
    <xf numFmtId="3" fontId="9" fillId="0" borderId="35" xfId="10" applyNumberFormat="1" applyFont="1" applyBorder="1" applyAlignment="1">
      <alignment horizontal="right" vertical="center"/>
    </xf>
    <xf numFmtId="3" fontId="9" fillId="0" borderId="19" xfId="10" applyNumberFormat="1" applyFont="1" applyBorder="1" applyAlignment="1">
      <alignment horizontal="right" vertical="center"/>
    </xf>
    <xf numFmtId="0" fontId="9" fillId="0" borderId="22" xfId="10" applyFont="1" applyBorder="1" applyAlignment="1">
      <alignment horizontal="justify" vertical="center" wrapText="1"/>
    </xf>
    <xf numFmtId="0" fontId="9" fillId="0" borderId="19" xfId="10" applyFont="1" applyBorder="1" applyAlignment="1">
      <alignment horizontal="center" vertical="center" wrapText="1"/>
    </xf>
    <xf numFmtId="3" fontId="9" fillId="0" borderId="19" xfId="12" applyNumberFormat="1" applyFont="1" applyBorder="1" applyAlignment="1">
      <alignment vertical="center"/>
    </xf>
    <xf numFmtId="0" fontId="9" fillId="0" borderId="27" xfId="10" applyFont="1" applyBorder="1" applyAlignment="1">
      <alignment horizontal="justify" vertical="center" wrapText="1"/>
    </xf>
    <xf numFmtId="3" fontId="9" fillId="0" borderId="40" xfId="12" applyNumberFormat="1" applyFont="1" applyBorder="1" applyAlignment="1">
      <alignment vertical="center"/>
    </xf>
    <xf numFmtId="3" fontId="9" fillId="0" borderId="53" xfId="5" applyNumberFormat="1" applyFont="1" applyBorder="1" applyAlignment="1">
      <alignment vertical="center"/>
    </xf>
    <xf numFmtId="3" fontId="9" fillId="0" borderId="19" xfId="5" applyNumberFormat="1" applyFont="1" applyBorder="1" applyAlignment="1">
      <alignment vertical="center"/>
    </xf>
    <xf numFmtId="0" fontId="9" fillId="0" borderId="27" xfId="5" applyFont="1" applyBorder="1" applyAlignment="1">
      <alignment horizontal="justify" vertical="center" wrapText="1"/>
    </xf>
    <xf numFmtId="3" fontId="9" fillId="0" borderId="19" xfId="5" applyNumberFormat="1" applyFont="1" applyBorder="1" applyAlignment="1">
      <alignment horizontal="right" vertical="center"/>
    </xf>
    <xf numFmtId="3" fontId="7" fillId="0" borderId="0" xfId="10" applyNumberFormat="1" applyFont="1" applyAlignment="1">
      <alignment vertical="center" wrapText="1"/>
    </xf>
    <xf numFmtId="0" fontId="18" fillId="0" borderId="0" xfId="10" applyFont="1" applyAlignment="1">
      <alignment vertical="center"/>
    </xf>
    <xf numFmtId="3" fontId="9" fillId="0" borderId="19" xfId="10" applyNumberFormat="1" applyFont="1" applyBorder="1" applyAlignment="1">
      <alignment horizontal="right" vertical="center" wrapText="1"/>
    </xf>
    <xf numFmtId="3" fontId="9" fillId="0" borderId="56" xfId="10" applyNumberFormat="1" applyFont="1" applyBorder="1" applyAlignment="1">
      <alignment horizontal="right" vertical="center"/>
    </xf>
    <xf numFmtId="3" fontId="7" fillId="2" borderId="19" xfId="10" applyNumberFormat="1" applyFont="1" applyFill="1" applyBorder="1" applyAlignment="1">
      <alignment horizontal="right" vertical="center" wrapText="1"/>
    </xf>
    <xf numFmtId="3" fontId="9" fillId="0" borderId="19" xfId="10" applyNumberFormat="1" applyFont="1" applyBorder="1" applyAlignment="1">
      <alignment vertical="center"/>
    </xf>
    <xf numFmtId="0" fontId="9" fillId="0" borderId="19" xfId="10" applyFont="1" applyBorder="1" applyAlignment="1">
      <alignment horizontal="right" vertical="center"/>
    </xf>
    <xf numFmtId="3" fontId="9" fillId="0" borderId="56" xfId="10" applyNumberFormat="1" applyFont="1" applyBorder="1" applyAlignment="1">
      <alignment horizontal="right" vertical="center" wrapText="1"/>
    </xf>
    <xf numFmtId="3" fontId="9" fillId="0" borderId="57" xfId="10" applyNumberFormat="1" applyFont="1" applyBorder="1" applyAlignment="1">
      <alignment horizontal="right" vertical="center" wrapText="1"/>
    </xf>
    <xf numFmtId="3" fontId="9" fillId="0" borderId="56" xfId="10" applyNumberFormat="1" applyFont="1" applyBorder="1" applyAlignment="1">
      <alignment vertical="center"/>
    </xf>
    <xf numFmtId="0" fontId="7" fillId="0" borderId="54" xfId="10" applyFont="1" applyBorder="1" applyAlignment="1">
      <alignment vertical="center"/>
    </xf>
    <xf numFmtId="3" fontId="9" fillId="0" borderId="40" xfId="10" applyNumberFormat="1" applyFont="1" applyBorder="1" applyAlignment="1">
      <alignment horizontal="right" vertical="center" wrapText="1"/>
    </xf>
    <xf numFmtId="3" fontId="9" fillId="0" borderId="58" xfId="10" applyNumberFormat="1" applyFont="1" applyBorder="1" applyAlignment="1">
      <alignment horizontal="right" vertical="center" wrapText="1"/>
    </xf>
    <xf numFmtId="3" fontId="9" fillId="0" borderId="40" xfId="10" applyNumberFormat="1" applyFont="1" applyBorder="1" applyAlignment="1">
      <alignment vertical="center"/>
    </xf>
    <xf numFmtId="3" fontId="9" fillId="2" borderId="40" xfId="10" applyNumberFormat="1" applyFont="1" applyFill="1" applyBorder="1" applyAlignment="1">
      <alignment horizontal="right" vertical="center"/>
    </xf>
    <xf numFmtId="3" fontId="9" fillId="0" borderId="59" xfId="10" applyNumberFormat="1" applyFont="1" applyBorder="1" applyAlignment="1">
      <alignment horizontal="right" vertical="center" wrapText="1"/>
    </xf>
    <xf numFmtId="0" fontId="9" fillId="0" borderId="60" xfId="10" applyFont="1" applyBorder="1" applyAlignment="1">
      <alignment horizontal="justify" vertical="center" wrapText="1"/>
    </xf>
    <xf numFmtId="3" fontId="9" fillId="0" borderId="0" xfId="10" applyNumberFormat="1" applyFont="1" applyAlignment="1">
      <alignment vertical="center"/>
    </xf>
    <xf numFmtId="3" fontId="9" fillId="0" borderId="40" xfId="10" applyNumberFormat="1" applyFont="1" applyBorder="1" applyAlignment="1">
      <alignment vertical="center" wrapText="1"/>
    </xf>
    <xf numFmtId="0" fontId="9" fillId="0" borderId="0" xfId="10" applyFont="1" applyAlignment="1">
      <alignment horizontal="justify"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1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6" xfId="1" applyFont="1" applyBorder="1" applyAlignment="1">
      <alignment vertical="center"/>
    </xf>
    <xf numFmtId="3" fontId="9" fillId="2" borderId="19" xfId="10" applyNumberFormat="1" applyFont="1" applyFill="1" applyBorder="1" applyAlignment="1">
      <alignment vertical="center"/>
    </xf>
    <xf numFmtId="0" fontId="9" fillId="0" borderId="22" xfId="5" applyFont="1" applyBorder="1" applyAlignment="1">
      <alignment vertical="center" wrapText="1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9" fillId="0" borderId="36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7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5" fillId="0" borderId="0" xfId="1" applyFont="1" applyAlignment="1">
      <alignment horizontal="justify" vertical="center"/>
    </xf>
    <xf numFmtId="164" fontId="15" fillId="0" borderId="53" xfId="3" applyNumberFormat="1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36" xfId="7" applyFont="1" applyBorder="1" applyAlignment="1">
      <alignment vertical="center" wrapText="1"/>
    </xf>
    <xf numFmtId="3" fontId="11" fillId="0" borderId="27" xfId="1" applyNumberFormat="1" applyFont="1" applyBorder="1" applyAlignment="1">
      <alignment horizontal="justify" vertical="center"/>
    </xf>
    <xf numFmtId="0" fontId="5" fillId="0" borderId="24" xfId="1" applyFont="1" applyBorder="1" applyAlignment="1">
      <alignment vertical="center"/>
    </xf>
    <xf numFmtId="0" fontId="7" fillId="0" borderId="6" xfId="10" applyFont="1" applyBorder="1" applyAlignment="1">
      <alignment vertical="center" wrapText="1"/>
    </xf>
    <xf numFmtId="0" fontId="7" fillId="0" borderId="55" xfId="10" applyFont="1" applyBorder="1" applyAlignment="1">
      <alignment vertical="center" wrapText="1"/>
    </xf>
    <xf numFmtId="0" fontId="7" fillId="0" borderId="28" xfId="10" applyFont="1" applyBorder="1" applyAlignment="1">
      <alignment vertical="center"/>
    </xf>
    <xf numFmtId="0" fontId="7" fillId="0" borderId="29" xfId="10" applyFont="1" applyBorder="1" applyAlignment="1">
      <alignment vertical="center"/>
    </xf>
    <xf numFmtId="0" fontId="7" fillId="0" borderId="32" xfId="10" applyFont="1" applyBorder="1" applyAlignment="1">
      <alignment vertical="center"/>
    </xf>
    <xf numFmtId="49" fontId="9" fillId="0" borderId="53" xfId="10" applyNumberFormat="1" applyFont="1" applyBorder="1" applyAlignment="1">
      <alignment horizontal="center" vertical="center" wrapText="1"/>
    </xf>
    <xf numFmtId="0" fontId="9" fillId="0" borderId="19" xfId="10" applyFont="1" applyBorder="1" applyAlignment="1">
      <alignment horizontal="left" vertical="center" wrapText="1"/>
    </xf>
    <xf numFmtId="0" fontId="21" fillId="0" borderId="0" xfId="1" applyFont="1" applyAlignment="1">
      <alignment vertical="center"/>
    </xf>
    <xf numFmtId="0" fontId="9" fillId="0" borderId="19" xfId="12" applyFont="1" applyBorder="1" applyAlignment="1">
      <alignment vertical="center" wrapText="1"/>
    </xf>
    <xf numFmtId="0" fontId="9" fillId="2" borderId="22" xfId="10" applyFont="1" applyFill="1" applyBorder="1" applyAlignment="1">
      <alignment horizontal="justify" vertical="center"/>
    </xf>
    <xf numFmtId="0" fontId="9" fillId="0" borderId="19" xfId="5" applyFont="1" applyBorder="1" applyAlignment="1">
      <alignment vertical="center" wrapText="1"/>
    </xf>
    <xf numFmtId="0" fontId="9" fillId="0" borderId="19" xfId="10" applyFont="1" applyBorder="1" applyAlignment="1">
      <alignment vertical="center" wrapText="1"/>
    </xf>
    <xf numFmtId="0" fontId="9" fillId="0" borderId="19" xfId="13" applyFont="1" applyBorder="1" applyAlignment="1">
      <alignment vertical="center" wrapText="1"/>
    </xf>
    <xf numFmtId="0" fontId="9" fillId="0" borderId="53" xfId="10" applyFont="1" applyBorder="1" applyAlignment="1">
      <alignment horizontal="center" vertical="center" wrapText="1"/>
    </xf>
    <xf numFmtId="3" fontId="7" fillId="2" borderId="19" xfId="10" applyNumberFormat="1" applyFont="1" applyFill="1" applyBorder="1" applyAlignment="1">
      <alignment vertical="center"/>
    </xf>
    <xf numFmtId="0" fontId="9" fillId="2" borderId="22" xfId="10" applyFont="1" applyFill="1" applyBorder="1" applyAlignment="1">
      <alignment vertical="center"/>
    </xf>
    <xf numFmtId="0" fontId="7" fillId="0" borderId="15" xfId="10" applyFont="1" applyBorder="1" applyAlignment="1">
      <alignment vertical="center"/>
    </xf>
    <xf numFmtId="0" fontId="7" fillId="0" borderId="29" xfId="10" applyFont="1" applyBorder="1" applyAlignment="1">
      <alignment vertical="center" wrapText="1"/>
    </xf>
    <xf numFmtId="0" fontId="7" fillId="0" borderId="32" xfId="10" applyFont="1" applyBorder="1" applyAlignment="1">
      <alignment vertical="center" wrapText="1"/>
    </xf>
    <xf numFmtId="3" fontId="7" fillId="2" borderId="36" xfId="10" applyNumberFormat="1" applyFont="1" applyFill="1" applyBorder="1" applyAlignment="1">
      <alignment horizontal="right" vertical="center" wrapText="1"/>
    </xf>
    <xf numFmtId="0" fontId="9" fillId="2" borderId="61" xfId="10" applyFont="1" applyFill="1" applyBorder="1" applyAlignment="1">
      <alignment horizontal="justify" vertical="center"/>
    </xf>
    <xf numFmtId="0" fontId="7" fillId="0" borderId="28" xfId="10" applyFont="1" applyBorder="1" applyAlignment="1">
      <alignment horizontal="left" vertical="center"/>
    </xf>
    <xf numFmtId="0" fontId="7" fillId="0" borderId="29" xfId="10" applyFont="1" applyBorder="1" applyAlignment="1">
      <alignment horizontal="left" vertical="center"/>
    </xf>
    <xf numFmtId="3" fontId="9" fillId="0" borderId="40" xfId="10" applyNumberFormat="1" applyFont="1" applyBorder="1" applyAlignment="1">
      <alignment horizontal="right" vertical="center"/>
    </xf>
    <xf numFmtId="0" fontId="7" fillId="0" borderId="0" xfId="10" applyFont="1" applyAlignment="1">
      <alignment vertical="center" wrapText="1"/>
    </xf>
    <xf numFmtId="3" fontId="7" fillId="2" borderId="12" xfId="10" applyNumberFormat="1" applyFont="1" applyFill="1" applyBorder="1" applyAlignment="1">
      <alignment vertical="center" wrapText="1"/>
    </xf>
    <xf numFmtId="3" fontId="14" fillId="0" borderId="0" xfId="10" applyNumberFormat="1" applyFont="1" applyAlignment="1">
      <alignment vertical="center"/>
    </xf>
    <xf numFmtId="0" fontId="20" fillId="0" borderId="0" xfId="14" applyFont="1" applyAlignment="1">
      <alignment vertical="center"/>
    </xf>
    <xf numFmtId="4" fontId="7" fillId="0" borderId="0" xfId="10" applyNumberFormat="1" applyFont="1" applyAlignment="1">
      <alignment horizontal="right" vertical="center"/>
    </xf>
    <xf numFmtId="4" fontId="7" fillId="0" borderId="0" xfId="10" applyNumberFormat="1" applyFont="1" applyAlignment="1">
      <alignment vertical="center"/>
    </xf>
    <xf numFmtId="0" fontId="9" fillId="0" borderId="0" xfId="10" applyFont="1" applyAlignment="1">
      <alignment vertical="center" wrapText="1"/>
    </xf>
    <xf numFmtId="0" fontId="9" fillId="0" borderId="0" xfId="10" applyFont="1" applyAlignment="1">
      <alignment horizontal="center" vertical="center" wrapText="1"/>
    </xf>
    <xf numFmtId="0" fontId="9" fillId="2" borderId="62" xfId="10" applyFont="1" applyFill="1" applyBorder="1" applyAlignment="1">
      <alignment horizontal="justify" vertical="center"/>
    </xf>
    <xf numFmtId="0" fontId="9" fillId="0" borderId="15" xfId="10" applyFont="1" applyBorder="1" applyAlignment="1">
      <alignment vertical="center"/>
    </xf>
    <xf numFmtId="49" fontId="9" fillId="0" borderId="16" xfId="10" applyNumberFormat="1" applyFont="1" applyBorder="1" applyAlignment="1">
      <alignment vertical="center"/>
    </xf>
    <xf numFmtId="3" fontId="7" fillId="2" borderId="67" xfId="10" applyNumberFormat="1" applyFont="1" applyFill="1" applyBorder="1" applyAlignment="1">
      <alignment vertical="center" wrapText="1"/>
    </xf>
    <xf numFmtId="49" fontId="7" fillId="2" borderId="68" xfId="10" applyNumberFormat="1" applyFont="1" applyFill="1" applyBorder="1" applyAlignment="1">
      <alignment horizontal="justify" vertical="center"/>
    </xf>
    <xf numFmtId="0" fontId="9" fillId="0" borderId="19" xfId="10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/>
    </xf>
    <xf numFmtId="164" fontId="15" fillId="0" borderId="35" xfId="3" applyNumberFormat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164" fontId="15" fillId="0" borderId="37" xfId="3" applyNumberFormat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0" applyFont="1" applyBorder="1" applyAlignment="1">
      <alignment horizontal="center" vertical="center"/>
    </xf>
    <xf numFmtId="0" fontId="7" fillId="2" borderId="47" xfId="1" applyFont="1" applyFill="1" applyBorder="1" applyAlignment="1">
      <alignment vertical="center"/>
    </xf>
    <xf numFmtId="0" fontId="9" fillId="2" borderId="48" xfId="1" applyFont="1" applyFill="1" applyBorder="1" applyAlignment="1">
      <alignment vertical="center"/>
    </xf>
    <xf numFmtId="0" fontId="9" fillId="2" borderId="49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9" fillId="2" borderId="24" xfId="1" applyFont="1" applyFill="1" applyBorder="1" applyAlignment="1">
      <alignment vertical="center"/>
    </xf>
    <xf numFmtId="0" fontId="9" fillId="2" borderId="25" xfId="1" applyFont="1" applyFill="1" applyBorder="1" applyAlignment="1">
      <alignment vertical="center"/>
    </xf>
    <xf numFmtId="0" fontId="7" fillId="2" borderId="43" xfId="1" applyFont="1" applyFill="1" applyBorder="1" applyAlignment="1">
      <alignment vertical="center"/>
    </xf>
    <xf numFmtId="0" fontId="7" fillId="2" borderId="44" xfId="1" applyFont="1" applyFill="1" applyBorder="1" applyAlignment="1">
      <alignment vertical="center"/>
    </xf>
    <xf numFmtId="0" fontId="7" fillId="2" borderId="45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 wrapText="1"/>
    </xf>
    <xf numFmtId="0" fontId="9" fillId="2" borderId="24" xfId="1" applyFont="1" applyFill="1" applyBorder="1" applyAlignment="1">
      <alignment vertical="center" wrapText="1"/>
    </xf>
    <xf numFmtId="0" fontId="9" fillId="2" borderId="25" xfId="1" applyFont="1" applyFill="1" applyBorder="1" applyAlignment="1">
      <alignment vertical="center" wrapText="1"/>
    </xf>
    <xf numFmtId="0" fontId="7" fillId="2" borderId="28" xfId="1" applyFont="1" applyFill="1" applyBorder="1" applyAlignment="1">
      <alignment vertical="center"/>
    </xf>
    <xf numFmtId="0" fontId="7" fillId="2" borderId="29" xfId="1" applyFont="1" applyFill="1" applyBorder="1" applyAlignment="1">
      <alignment vertical="center"/>
    </xf>
    <xf numFmtId="0" fontId="7" fillId="2" borderId="30" xfId="1" applyFont="1" applyFill="1" applyBorder="1" applyAlignment="1">
      <alignment vertical="center"/>
    </xf>
    <xf numFmtId="0" fontId="9" fillId="2" borderId="29" xfId="1" applyFont="1" applyFill="1" applyBorder="1" applyAlignment="1">
      <alignment vertical="center"/>
    </xf>
    <xf numFmtId="0" fontId="9" fillId="2" borderId="30" xfId="1" applyFont="1" applyFill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3" fontId="7" fillId="2" borderId="4" xfId="1" applyNumberFormat="1" applyFont="1" applyFill="1" applyBorder="1" applyAlignment="1">
      <alignment horizontal="center" vertical="center" wrapText="1"/>
    </xf>
    <xf numFmtId="3" fontId="7" fillId="2" borderId="12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7" xfId="10" applyFont="1" applyFill="1" applyBorder="1" applyAlignment="1">
      <alignment horizontal="left" vertical="center" wrapText="1"/>
    </xf>
    <xf numFmtId="0" fontId="7" fillId="2" borderId="19" xfId="10" applyFont="1" applyFill="1" applyBorder="1" applyAlignment="1">
      <alignment horizontal="left" vertical="center" wrapText="1"/>
    </xf>
    <xf numFmtId="0" fontId="3" fillId="0" borderId="0" xfId="10" applyFont="1" applyAlignment="1">
      <alignment horizontal="center" vertical="center" wrapText="1"/>
    </xf>
    <xf numFmtId="0" fontId="7" fillId="2" borderId="23" xfId="10" applyFont="1" applyFill="1" applyBorder="1" applyAlignment="1">
      <alignment horizontal="left" vertical="center" wrapText="1"/>
    </xf>
    <xf numFmtId="0" fontId="7" fillId="2" borderId="24" xfId="10" applyFont="1" applyFill="1" applyBorder="1" applyAlignment="1">
      <alignment horizontal="left" vertical="center" wrapText="1"/>
    </xf>
    <xf numFmtId="0" fontId="7" fillId="2" borderId="35" xfId="10" applyFont="1" applyFill="1" applyBorder="1" applyAlignment="1">
      <alignment horizontal="left" vertical="center" wrapText="1"/>
    </xf>
    <xf numFmtId="0" fontId="7" fillId="2" borderId="63" xfId="10" applyFont="1" applyFill="1" applyBorder="1" applyAlignment="1">
      <alignment horizontal="left" vertical="center" wrapText="1"/>
    </xf>
    <xf numFmtId="0" fontId="7" fillId="2" borderId="64" xfId="10" applyFont="1" applyFill="1" applyBorder="1" applyAlignment="1">
      <alignment horizontal="left" vertical="center" wrapText="1"/>
    </xf>
    <xf numFmtId="0" fontId="7" fillId="2" borderId="65" xfId="10" applyFont="1" applyFill="1" applyBorder="1" applyAlignment="1">
      <alignment horizontal="left" vertical="center" wrapText="1"/>
    </xf>
    <xf numFmtId="0" fontId="7" fillId="2" borderId="66" xfId="10" applyFont="1" applyFill="1" applyBorder="1" applyAlignment="1">
      <alignment horizontal="left" vertical="center" wrapText="1"/>
    </xf>
    <xf numFmtId="0" fontId="7" fillId="2" borderId="67" xfId="10" applyFont="1" applyFill="1" applyBorder="1" applyAlignment="1">
      <alignment horizontal="left" vertical="center" wrapText="1"/>
    </xf>
    <xf numFmtId="0" fontId="7" fillId="2" borderId="23" xfId="10" applyFont="1" applyFill="1" applyBorder="1" applyAlignment="1">
      <alignment horizontal="left" vertical="center"/>
    </xf>
    <xf numFmtId="0" fontId="7" fillId="2" borderId="24" xfId="10" applyFont="1" applyFill="1" applyBorder="1" applyAlignment="1">
      <alignment horizontal="left" vertical="center"/>
    </xf>
    <xf numFmtId="0" fontId="7" fillId="2" borderId="35" xfId="10" applyFont="1" applyFill="1" applyBorder="1" applyAlignment="1">
      <alignment horizontal="left" vertical="center"/>
    </xf>
    <xf numFmtId="0" fontId="7" fillId="2" borderId="28" xfId="10" applyFont="1" applyFill="1" applyBorder="1" applyAlignment="1">
      <alignment horizontal="left" vertical="center" wrapText="1"/>
    </xf>
    <xf numFmtId="0" fontId="7" fillId="2" borderId="29" xfId="10" applyFont="1" applyFill="1" applyBorder="1" applyAlignment="1">
      <alignment horizontal="left" vertical="center" wrapText="1"/>
    </xf>
    <xf numFmtId="0" fontId="7" fillId="2" borderId="37" xfId="10" applyFont="1" applyFill="1" applyBorder="1" applyAlignment="1">
      <alignment horizontal="left" vertical="center" wrapText="1"/>
    </xf>
  </cellXfs>
  <cellStyles count="15">
    <cellStyle name="Normální" xfId="0" builtinId="0"/>
    <cellStyle name="Normální 12" xfId="13" xr:uid="{F0111C88-C762-43BD-AE97-6A0A98BF5CB6}"/>
    <cellStyle name="Normální 2" xfId="7" xr:uid="{B53F8639-8FF9-4292-A2A3-F2E45D225708}"/>
    <cellStyle name="Normální 2 2" xfId="9" xr:uid="{AE613118-D473-4743-8A1C-74B2BCA2B0B7}"/>
    <cellStyle name="Normální 3" xfId="1" xr:uid="{FD2386AA-6E30-4608-A06A-57E1B3D40FA6}"/>
    <cellStyle name="Normální 3 2" xfId="4" xr:uid="{B25436CF-6D96-47BE-81C2-5289B5AE7A1D}"/>
    <cellStyle name="Normální 4" xfId="8" xr:uid="{074019DA-EB6D-49D5-AA6B-EF90EF78FB5B}"/>
    <cellStyle name="Normální 6 3" xfId="5" xr:uid="{D97EB581-EE00-40C9-89E9-B69EB97CC4AD}"/>
    <cellStyle name="Normální 6 3 4" xfId="6" xr:uid="{4C2748B7-EF69-42C1-8CCF-CE0F2C921AC1}"/>
    <cellStyle name="Normální 6 3 4 2 2" xfId="12" xr:uid="{5E508D61-854D-4454-A8FB-4156273D86B7}"/>
    <cellStyle name="normální_Akce EU - tabulka(tom)-final" xfId="14" xr:uid="{5D7143CB-989A-4653-B773-42774ED348D4}"/>
    <cellStyle name="normální_číselníky MSK" xfId="3" xr:uid="{14A0CA83-5DD6-497A-BF33-EB6CF5D0C94B}"/>
    <cellStyle name="normální_EU akce-upr 2" xfId="10" xr:uid="{50DA71B4-D24D-4DEF-9E19-4F76AB0D4BD4}"/>
    <cellStyle name="normální_List1" xfId="2" xr:uid="{B5E61764-EB80-4344-A138-93517200B6CC}"/>
    <cellStyle name="Procenta 2" xfId="11" xr:uid="{B1438BE4-7698-4D45-8C54-71A9C167B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.sharepoint.com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FB2B0-6F8A-4E14-810B-4B9C9EB4E228}">
  <sheetPr>
    <pageSetUpPr fitToPage="1"/>
  </sheetPr>
  <dimension ref="A1:R196"/>
  <sheetViews>
    <sheetView tabSelected="1" zoomScaleNormal="100" zoomScaleSheetLayoutView="100" workbookViewId="0">
      <pane ySplit="4" topLeftCell="A5" activePane="bottomLeft" state="frozen"/>
      <selection pane="bottomLeft" activeCell="N2" sqref="N2"/>
    </sheetView>
  </sheetViews>
  <sheetFormatPr defaultRowHeight="11.25" x14ac:dyDescent="0.25"/>
  <cols>
    <col min="1" max="1" width="6.5703125" style="3" customWidth="1"/>
    <col min="2" max="2" width="0" style="13" hidden="1" customWidth="1"/>
    <col min="3" max="3" width="44.7109375" style="3" customWidth="1"/>
    <col min="4" max="5" width="9.7109375" style="3" customWidth="1"/>
    <col min="6" max="6" width="10.7109375" style="3" customWidth="1"/>
    <col min="7" max="12" width="9.5703125" style="3" customWidth="1"/>
    <col min="13" max="13" width="39.5703125" style="14" customWidth="1"/>
    <col min="14" max="14" width="9.140625" style="3" customWidth="1"/>
    <col min="15" max="15" width="17.5703125" style="3" bestFit="1" customWidth="1"/>
    <col min="16" max="16384" width="9.140625" style="3"/>
  </cols>
  <sheetData>
    <row r="1" spans="1:18" ht="36" customHeight="1" x14ac:dyDescent="0.25">
      <c r="A1" s="178" t="s">
        <v>93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"/>
      <c r="O1" s="2"/>
      <c r="P1" s="2"/>
      <c r="Q1" s="2"/>
      <c r="R1" s="1"/>
    </row>
    <row r="2" spans="1:18" ht="12" thickBot="1" x14ac:dyDescent="0.3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6" t="s">
        <v>0</v>
      </c>
      <c r="O2" s="7"/>
      <c r="P2" s="7"/>
      <c r="Q2" s="7"/>
    </row>
    <row r="3" spans="1:18" ht="24" customHeight="1" x14ac:dyDescent="0.25">
      <c r="A3" s="179" t="s">
        <v>1</v>
      </c>
      <c r="B3" s="181" t="s">
        <v>2</v>
      </c>
      <c r="C3" s="183" t="s">
        <v>3</v>
      </c>
      <c r="D3" s="185" t="s">
        <v>4</v>
      </c>
      <c r="E3" s="187" t="s">
        <v>5</v>
      </c>
      <c r="F3" s="185" t="s">
        <v>94</v>
      </c>
      <c r="G3" s="185" t="s">
        <v>95</v>
      </c>
      <c r="H3" s="189" t="s">
        <v>6</v>
      </c>
      <c r="I3" s="190"/>
      <c r="J3" s="190"/>
      <c r="K3" s="190"/>
      <c r="L3" s="191"/>
      <c r="M3" s="192" t="s">
        <v>7</v>
      </c>
    </row>
    <row r="4" spans="1:18" ht="24" customHeight="1" thickBot="1" x14ac:dyDescent="0.3">
      <c r="A4" s="180"/>
      <c r="B4" s="182"/>
      <c r="C4" s="184"/>
      <c r="D4" s="186"/>
      <c r="E4" s="188"/>
      <c r="F4" s="186"/>
      <c r="G4" s="186"/>
      <c r="H4" s="8" t="s">
        <v>8</v>
      </c>
      <c r="I4" s="8" t="s">
        <v>9</v>
      </c>
      <c r="J4" s="8" t="s">
        <v>64</v>
      </c>
      <c r="K4" s="8" t="s">
        <v>96</v>
      </c>
      <c r="L4" s="8" t="s">
        <v>97</v>
      </c>
      <c r="M4" s="193"/>
    </row>
    <row r="5" spans="1:18" s="4" customFormat="1" ht="18" customHeight="1" x14ac:dyDescent="0.25">
      <c r="A5" s="89" t="s">
        <v>221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8" s="4" customFormat="1" ht="24" customHeight="1" x14ac:dyDescent="0.25">
      <c r="A6" s="147">
        <v>13</v>
      </c>
      <c r="B6" s="15">
        <v>4077</v>
      </c>
      <c r="C6" s="9" t="s">
        <v>133</v>
      </c>
      <c r="D6" s="44">
        <v>5000</v>
      </c>
      <c r="E6" s="47">
        <v>0</v>
      </c>
      <c r="F6" s="46">
        <v>216087.74100000001</v>
      </c>
      <c r="G6" s="44">
        <v>407.9</v>
      </c>
      <c r="H6" s="35">
        <v>5000</v>
      </c>
      <c r="I6" s="46">
        <v>0</v>
      </c>
      <c r="J6" s="46">
        <v>0</v>
      </c>
      <c r="K6" s="46">
        <v>0</v>
      </c>
      <c r="L6" s="46">
        <v>0</v>
      </c>
      <c r="M6" s="48" t="s">
        <v>211</v>
      </c>
    </row>
    <row r="7" spans="1:18" s="4" customFormat="1" ht="31.5" x14ac:dyDescent="0.25">
      <c r="A7" s="147">
        <v>15</v>
      </c>
      <c r="B7" s="15">
        <v>5337</v>
      </c>
      <c r="C7" s="9" t="s">
        <v>10</v>
      </c>
      <c r="D7" s="44">
        <v>18250</v>
      </c>
      <c r="E7" s="47">
        <v>0</v>
      </c>
      <c r="F7" s="46">
        <v>58037.181169999996</v>
      </c>
      <c r="G7" s="44">
        <v>30030.9</v>
      </c>
      <c r="H7" s="35">
        <v>18250</v>
      </c>
      <c r="I7" s="46">
        <v>0</v>
      </c>
      <c r="J7" s="46">
        <v>0</v>
      </c>
      <c r="K7" s="46">
        <v>0</v>
      </c>
      <c r="L7" s="46">
        <v>0</v>
      </c>
      <c r="M7" s="48" t="s">
        <v>211</v>
      </c>
    </row>
    <row r="8" spans="1:18" s="4" customFormat="1" ht="31.5" x14ac:dyDescent="0.25">
      <c r="A8" s="147">
        <v>17</v>
      </c>
      <c r="B8" s="15">
        <v>5338</v>
      </c>
      <c r="C8" s="9" t="s">
        <v>11</v>
      </c>
      <c r="D8" s="44">
        <v>10300</v>
      </c>
      <c r="E8" s="47">
        <v>0</v>
      </c>
      <c r="F8" s="46">
        <v>35173.927759999999</v>
      </c>
      <c r="G8" s="44">
        <v>12478.7</v>
      </c>
      <c r="H8" s="35">
        <v>10300</v>
      </c>
      <c r="I8" s="46">
        <v>0</v>
      </c>
      <c r="J8" s="46">
        <v>0</v>
      </c>
      <c r="K8" s="46">
        <v>0</v>
      </c>
      <c r="L8" s="46">
        <v>0</v>
      </c>
      <c r="M8" s="48" t="s">
        <v>211</v>
      </c>
    </row>
    <row r="9" spans="1:18" s="4" customFormat="1" ht="31.5" x14ac:dyDescent="0.25">
      <c r="A9" s="147">
        <v>19</v>
      </c>
      <c r="B9" s="18">
        <v>5339</v>
      </c>
      <c r="C9" s="9" t="s">
        <v>12</v>
      </c>
      <c r="D9" s="44">
        <v>1650</v>
      </c>
      <c r="E9" s="47">
        <v>0</v>
      </c>
      <c r="F9" s="46">
        <v>9868.6596500000014</v>
      </c>
      <c r="G9" s="44">
        <v>50</v>
      </c>
      <c r="H9" s="35">
        <v>1650</v>
      </c>
      <c r="I9" s="46">
        <v>0</v>
      </c>
      <c r="J9" s="46">
        <v>0</v>
      </c>
      <c r="K9" s="46">
        <v>0</v>
      </c>
      <c r="L9" s="46">
        <v>0</v>
      </c>
      <c r="M9" s="48" t="s">
        <v>211</v>
      </c>
    </row>
    <row r="10" spans="1:18" s="4" customFormat="1" ht="26.25" customHeight="1" x14ac:dyDescent="0.25">
      <c r="A10" s="170" t="s">
        <v>13</v>
      </c>
      <c r="B10" s="171"/>
      <c r="C10" s="172"/>
      <c r="D10" s="34">
        <f t="shared" ref="D10:L10" si="0">SUM(D6:D9)</f>
        <v>35200</v>
      </c>
      <c r="E10" s="34">
        <f t="shared" si="0"/>
        <v>0</v>
      </c>
      <c r="F10" s="34">
        <f t="shared" si="0"/>
        <v>319167.50958000001</v>
      </c>
      <c r="G10" s="34">
        <f t="shared" si="0"/>
        <v>42967.5</v>
      </c>
      <c r="H10" s="34">
        <f t="shared" si="0"/>
        <v>35200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19"/>
    </row>
    <row r="11" spans="1:18" s="4" customFormat="1" ht="18" customHeight="1" x14ac:dyDescent="0.25">
      <c r="A11" s="89" t="s">
        <v>14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1"/>
    </row>
    <row r="12" spans="1:18" s="4" customFormat="1" ht="24" customHeight="1" x14ac:dyDescent="0.25">
      <c r="A12" s="147">
        <v>45</v>
      </c>
      <c r="B12" s="20">
        <v>5344</v>
      </c>
      <c r="C12" s="10" t="s">
        <v>15</v>
      </c>
      <c r="D12" s="44">
        <v>50000</v>
      </c>
      <c r="E12" s="47">
        <v>0</v>
      </c>
      <c r="F12" s="46">
        <v>0</v>
      </c>
      <c r="G12" s="44">
        <v>73242</v>
      </c>
      <c r="H12" s="35">
        <v>50000</v>
      </c>
      <c r="I12" s="46">
        <v>50000</v>
      </c>
      <c r="J12" s="46">
        <v>50000</v>
      </c>
      <c r="K12" s="46">
        <v>50000</v>
      </c>
      <c r="L12" s="46">
        <v>0</v>
      </c>
      <c r="M12" s="48" t="s">
        <v>213</v>
      </c>
      <c r="N12" s="98"/>
    </row>
    <row r="13" spans="1:18" s="4" customFormat="1" ht="24" customHeight="1" x14ac:dyDescent="0.25">
      <c r="A13" s="147">
        <v>47</v>
      </c>
      <c r="B13" s="20">
        <v>4707</v>
      </c>
      <c r="C13" s="10" t="s">
        <v>101</v>
      </c>
      <c r="D13" s="44">
        <v>3000</v>
      </c>
      <c r="E13" s="47">
        <v>0</v>
      </c>
      <c r="F13" s="46">
        <v>0</v>
      </c>
      <c r="G13" s="44">
        <v>83810.990000000005</v>
      </c>
      <c r="H13" s="35">
        <v>3000</v>
      </c>
      <c r="I13" s="46">
        <v>0</v>
      </c>
      <c r="J13" s="46">
        <v>0</v>
      </c>
      <c r="K13" s="46">
        <v>0</v>
      </c>
      <c r="L13" s="46">
        <v>0</v>
      </c>
      <c r="M13" s="48" t="s">
        <v>213</v>
      </c>
    </row>
    <row r="14" spans="1:18" s="4" customFormat="1" ht="15.75" customHeight="1" x14ac:dyDescent="0.25">
      <c r="A14" s="173" t="s">
        <v>17</v>
      </c>
      <c r="B14" s="174"/>
      <c r="C14" s="175"/>
      <c r="D14" s="32">
        <f t="shared" ref="D14:L14" si="1">SUM(D12:D13)</f>
        <v>53000</v>
      </c>
      <c r="E14" s="32">
        <f t="shared" si="1"/>
        <v>0</v>
      </c>
      <c r="F14" s="32">
        <f t="shared" si="1"/>
        <v>0</v>
      </c>
      <c r="G14" s="32">
        <f t="shared" si="1"/>
        <v>157052.99</v>
      </c>
      <c r="H14" s="32">
        <f t="shared" si="1"/>
        <v>53000</v>
      </c>
      <c r="I14" s="32">
        <f t="shared" si="1"/>
        <v>50000</v>
      </c>
      <c r="J14" s="32">
        <f t="shared" si="1"/>
        <v>50000</v>
      </c>
      <c r="K14" s="32">
        <f t="shared" si="1"/>
        <v>50000</v>
      </c>
      <c r="L14" s="32">
        <f t="shared" si="1"/>
        <v>0</v>
      </c>
      <c r="M14" s="22"/>
    </row>
    <row r="15" spans="1:18" ht="18" customHeight="1" x14ac:dyDescent="0.25">
      <c r="A15" s="89" t="s">
        <v>18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1"/>
      <c r="O15" s="4"/>
    </row>
    <row r="16" spans="1:18" ht="73.5" x14ac:dyDescent="0.25">
      <c r="A16" s="147">
        <v>72</v>
      </c>
      <c r="B16" s="148">
        <v>4355</v>
      </c>
      <c r="C16" s="9" t="s">
        <v>19</v>
      </c>
      <c r="D16" s="44">
        <v>166000</v>
      </c>
      <c r="E16" s="47">
        <v>0</v>
      </c>
      <c r="F16" s="46">
        <v>2464656.983</v>
      </c>
      <c r="G16" s="44">
        <v>493526</v>
      </c>
      <c r="H16" s="33">
        <v>166000</v>
      </c>
      <c r="I16" s="46">
        <v>0</v>
      </c>
      <c r="J16" s="46">
        <v>0</v>
      </c>
      <c r="K16" s="46">
        <v>0</v>
      </c>
      <c r="L16" s="46">
        <v>0</v>
      </c>
      <c r="M16" s="50" t="s">
        <v>212</v>
      </c>
      <c r="N16" s="4"/>
      <c r="O16" s="4"/>
    </row>
    <row r="17" spans="1:15" ht="24" customHeight="1" x14ac:dyDescent="0.25">
      <c r="A17" s="147">
        <v>74</v>
      </c>
      <c r="B17" s="41">
        <v>4450</v>
      </c>
      <c r="C17" s="9" t="s">
        <v>20</v>
      </c>
      <c r="D17" s="44">
        <v>4000</v>
      </c>
      <c r="E17" s="47">
        <v>0</v>
      </c>
      <c r="F17" s="46">
        <v>4000</v>
      </c>
      <c r="G17" s="44">
        <v>0</v>
      </c>
      <c r="H17" s="33">
        <v>4000</v>
      </c>
      <c r="I17" s="46">
        <v>0</v>
      </c>
      <c r="J17" s="46">
        <v>0</v>
      </c>
      <c r="K17" s="46">
        <v>0</v>
      </c>
      <c r="L17" s="46">
        <v>0</v>
      </c>
      <c r="M17" s="48" t="s">
        <v>213</v>
      </c>
      <c r="N17" s="4"/>
      <c r="O17" s="4"/>
    </row>
    <row r="18" spans="1:15" ht="42.75" customHeight="1" x14ac:dyDescent="0.25">
      <c r="A18" s="147">
        <v>76</v>
      </c>
      <c r="B18" s="41">
        <v>4123</v>
      </c>
      <c r="C18" s="9" t="s">
        <v>21</v>
      </c>
      <c r="D18" s="44">
        <v>11651</v>
      </c>
      <c r="E18" s="47">
        <v>0</v>
      </c>
      <c r="F18" s="46">
        <v>1901</v>
      </c>
      <c r="G18" s="44">
        <v>1650</v>
      </c>
      <c r="H18" s="33">
        <v>2100</v>
      </c>
      <c r="I18" s="46">
        <v>2000</v>
      </c>
      <c r="J18" s="46">
        <v>2000</v>
      </c>
      <c r="K18" s="46">
        <v>2000</v>
      </c>
      <c r="L18" s="46">
        <v>0</v>
      </c>
      <c r="M18" s="17" t="s">
        <v>16</v>
      </c>
      <c r="N18" s="4"/>
      <c r="O18" s="4"/>
    </row>
    <row r="19" spans="1:15" ht="34.5" customHeight="1" x14ac:dyDescent="0.25">
      <c r="A19" s="147">
        <v>78</v>
      </c>
      <c r="B19" s="40">
        <v>4335</v>
      </c>
      <c r="C19" s="9" t="s">
        <v>269</v>
      </c>
      <c r="D19" s="44">
        <v>55800</v>
      </c>
      <c r="E19" s="47">
        <v>0</v>
      </c>
      <c r="F19" s="46">
        <v>0</v>
      </c>
      <c r="G19" s="44">
        <v>4800</v>
      </c>
      <c r="H19" s="33">
        <v>1000</v>
      </c>
      <c r="I19" s="46">
        <v>20000</v>
      </c>
      <c r="J19" s="46">
        <v>30000</v>
      </c>
      <c r="K19" s="46">
        <v>0</v>
      </c>
      <c r="L19" s="46">
        <v>0</v>
      </c>
      <c r="M19" s="17" t="s">
        <v>16</v>
      </c>
      <c r="O19" s="4"/>
    </row>
    <row r="20" spans="1:15" ht="34.5" customHeight="1" x14ac:dyDescent="0.25">
      <c r="A20" s="147">
        <v>80</v>
      </c>
      <c r="B20" s="40">
        <v>4334</v>
      </c>
      <c r="C20" s="9" t="s">
        <v>270</v>
      </c>
      <c r="D20" s="44">
        <v>51000</v>
      </c>
      <c r="E20" s="47">
        <v>0</v>
      </c>
      <c r="F20" s="46">
        <v>0</v>
      </c>
      <c r="G20" s="44">
        <v>6000</v>
      </c>
      <c r="H20" s="33">
        <v>1000</v>
      </c>
      <c r="I20" s="46">
        <v>32000</v>
      </c>
      <c r="J20" s="46">
        <v>12000</v>
      </c>
      <c r="K20" s="46">
        <v>0</v>
      </c>
      <c r="L20" s="46">
        <v>0</v>
      </c>
      <c r="M20" s="17" t="s">
        <v>16</v>
      </c>
      <c r="O20" s="4"/>
    </row>
    <row r="21" spans="1:15" ht="24" customHeight="1" x14ac:dyDescent="0.25">
      <c r="A21" s="149">
        <v>82</v>
      </c>
      <c r="B21" s="150">
        <v>4340</v>
      </c>
      <c r="C21" s="9" t="s">
        <v>66</v>
      </c>
      <c r="D21" s="44">
        <v>30000</v>
      </c>
      <c r="E21" s="47">
        <v>0</v>
      </c>
      <c r="F21" s="46">
        <v>0</v>
      </c>
      <c r="G21" s="44">
        <v>50000</v>
      </c>
      <c r="H21" s="33">
        <v>30000</v>
      </c>
      <c r="I21" s="46">
        <v>0</v>
      </c>
      <c r="J21" s="46">
        <v>0</v>
      </c>
      <c r="K21" s="46">
        <v>0</v>
      </c>
      <c r="L21" s="46">
        <v>0</v>
      </c>
      <c r="M21" s="48" t="s">
        <v>213</v>
      </c>
      <c r="O21" s="4"/>
    </row>
    <row r="22" spans="1:15" ht="24" customHeight="1" x14ac:dyDescent="0.25">
      <c r="A22" s="149">
        <v>84</v>
      </c>
      <c r="B22" s="150">
        <v>4337</v>
      </c>
      <c r="C22" s="9" t="s">
        <v>65</v>
      </c>
      <c r="D22" s="44">
        <v>15000</v>
      </c>
      <c r="E22" s="47">
        <v>0</v>
      </c>
      <c r="F22" s="46">
        <v>0</v>
      </c>
      <c r="G22" s="44">
        <v>10000</v>
      </c>
      <c r="H22" s="33">
        <v>15000</v>
      </c>
      <c r="I22" s="46">
        <v>0</v>
      </c>
      <c r="J22" s="46">
        <v>0</v>
      </c>
      <c r="K22" s="46">
        <v>0</v>
      </c>
      <c r="L22" s="46">
        <v>0</v>
      </c>
      <c r="M22" s="48" t="s">
        <v>213</v>
      </c>
      <c r="O22" s="4"/>
    </row>
    <row r="23" spans="1:15" ht="34.5" customHeight="1" x14ac:dyDescent="0.25">
      <c r="A23" s="147">
        <v>86</v>
      </c>
      <c r="B23" s="40">
        <v>4345</v>
      </c>
      <c r="C23" s="97" t="s">
        <v>134</v>
      </c>
      <c r="D23" s="44">
        <v>60000</v>
      </c>
      <c r="E23" s="47">
        <v>0</v>
      </c>
      <c r="F23" s="46">
        <v>0</v>
      </c>
      <c r="G23" s="44">
        <v>0</v>
      </c>
      <c r="H23" s="33">
        <v>60000</v>
      </c>
      <c r="I23" s="46">
        <v>0</v>
      </c>
      <c r="J23" s="46">
        <v>0</v>
      </c>
      <c r="K23" s="46">
        <v>0</v>
      </c>
      <c r="L23" s="46">
        <v>0</v>
      </c>
      <c r="M23" s="31" t="s">
        <v>16</v>
      </c>
      <c r="O23" s="4"/>
    </row>
    <row r="24" spans="1:15" ht="34.5" customHeight="1" x14ac:dyDescent="0.25">
      <c r="A24" s="147">
        <v>88</v>
      </c>
      <c r="B24" s="40">
        <v>4346</v>
      </c>
      <c r="C24" s="99" t="s">
        <v>99</v>
      </c>
      <c r="D24" s="44">
        <v>50000</v>
      </c>
      <c r="E24" s="47">
        <v>0</v>
      </c>
      <c r="F24" s="46">
        <v>0</v>
      </c>
      <c r="G24" s="44">
        <v>0</v>
      </c>
      <c r="H24" s="33">
        <v>50000</v>
      </c>
      <c r="I24" s="46">
        <v>0</v>
      </c>
      <c r="J24" s="46">
        <v>0</v>
      </c>
      <c r="K24" s="46">
        <v>0</v>
      </c>
      <c r="L24" s="46">
        <v>0</v>
      </c>
      <c r="M24" s="107" t="s">
        <v>16</v>
      </c>
      <c r="O24" s="4"/>
    </row>
    <row r="25" spans="1:15" ht="34.5" customHeight="1" x14ac:dyDescent="0.25">
      <c r="A25" s="151">
        <v>90</v>
      </c>
      <c r="B25" s="40">
        <v>4452</v>
      </c>
      <c r="C25" s="97" t="s">
        <v>100</v>
      </c>
      <c r="D25" s="44">
        <v>20000</v>
      </c>
      <c r="E25" s="47">
        <v>0</v>
      </c>
      <c r="F25" s="46">
        <v>0</v>
      </c>
      <c r="G25" s="44">
        <v>0</v>
      </c>
      <c r="H25" s="33">
        <v>20000</v>
      </c>
      <c r="I25" s="46">
        <v>0</v>
      </c>
      <c r="J25" s="46">
        <v>0</v>
      </c>
      <c r="K25" s="46">
        <v>0</v>
      </c>
      <c r="L25" s="46">
        <v>0</v>
      </c>
      <c r="M25" s="31" t="s">
        <v>16</v>
      </c>
      <c r="O25" s="4"/>
    </row>
    <row r="26" spans="1:15" ht="34.5" customHeight="1" x14ac:dyDescent="0.25">
      <c r="A26" s="151">
        <v>92</v>
      </c>
      <c r="B26" s="40">
        <v>4453</v>
      </c>
      <c r="C26" s="97" t="s">
        <v>135</v>
      </c>
      <c r="D26" s="44">
        <v>33000</v>
      </c>
      <c r="E26" s="47">
        <v>0</v>
      </c>
      <c r="F26" s="46">
        <v>0</v>
      </c>
      <c r="G26" s="44">
        <v>0</v>
      </c>
      <c r="H26" s="33">
        <v>33000</v>
      </c>
      <c r="I26" s="46">
        <v>0</v>
      </c>
      <c r="J26" s="46">
        <v>0</v>
      </c>
      <c r="K26" s="46">
        <v>0</v>
      </c>
      <c r="L26" s="46">
        <v>0</v>
      </c>
      <c r="M26" s="31" t="s">
        <v>16</v>
      </c>
      <c r="O26" s="4"/>
    </row>
    <row r="27" spans="1:15" ht="24" customHeight="1" x14ac:dyDescent="0.25">
      <c r="A27" s="151">
        <v>94</v>
      </c>
      <c r="B27" s="40">
        <v>4502</v>
      </c>
      <c r="C27" s="97" t="s">
        <v>136</v>
      </c>
      <c r="D27" s="44">
        <v>1500</v>
      </c>
      <c r="E27" s="47">
        <v>0</v>
      </c>
      <c r="F27" s="46">
        <v>0</v>
      </c>
      <c r="G27" s="44">
        <v>0</v>
      </c>
      <c r="H27" s="33">
        <v>1500</v>
      </c>
      <c r="I27" s="46">
        <v>0</v>
      </c>
      <c r="J27" s="46">
        <v>0</v>
      </c>
      <c r="K27" s="46">
        <v>0</v>
      </c>
      <c r="L27" s="46">
        <v>0</v>
      </c>
      <c r="M27" s="31" t="s">
        <v>16</v>
      </c>
      <c r="O27" s="4"/>
    </row>
    <row r="28" spans="1:15" ht="34.5" customHeight="1" x14ac:dyDescent="0.25">
      <c r="A28" s="151">
        <v>96</v>
      </c>
      <c r="B28" s="40">
        <v>4571</v>
      </c>
      <c r="C28" s="97" t="s">
        <v>137</v>
      </c>
      <c r="D28" s="44">
        <v>292000</v>
      </c>
      <c r="E28" s="47">
        <v>0</v>
      </c>
      <c r="F28" s="46">
        <v>0</v>
      </c>
      <c r="G28" s="44">
        <v>0</v>
      </c>
      <c r="H28" s="33">
        <v>12000</v>
      </c>
      <c r="I28" s="46">
        <v>0</v>
      </c>
      <c r="J28" s="46">
        <v>0</v>
      </c>
      <c r="K28" s="46">
        <v>50000</v>
      </c>
      <c r="L28" s="46">
        <v>230000</v>
      </c>
      <c r="M28" s="31" t="s">
        <v>16</v>
      </c>
      <c r="O28" s="4"/>
    </row>
    <row r="29" spans="1:15" ht="34.5" customHeight="1" x14ac:dyDescent="0.25">
      <c r="A29" s="151">
        <v>98</v>
      </c>
      <c r="B29" s="40">
        <v>4572</v>
      </c>
      <c r="C29" s="97" t="s">
        <v>138</v>
      </c>
      <c r="D29" s="44">
        <v>60000</v>
      </c>
      <c r="E29" s="47">
        <v>0</v>
      </c>
      <c r="F29" s="46">
        <v>0</v>
      </c>
      <c r="G29" s="44">
        <v>0</v>
      </c>
      <c r="H29" s="33">
        <v>12000</v>
      </c>
      <c r="I29" s="46">
        <v>48000</v>
      </c>
      <c r="J29" s="46">
        <v>0</v>
      </c>
      <c r="K29" s="46">
        <v>0</v>
      </c>
      <c r="L29" s="46">
        <v>0</v>
      </c>
      <c r="M29" s="31" t="s">
        <v>16</v>
      </c>
      <c r="O29" s="4"/>
    </row>
    <row r="30" spans="1:15" ht="45" customHeight="1" x14ac:dyDescent="0.25">
      <c r="A30" s="151">
        <v>100</v>
      </c>
      <c r="B30" s="40">
        <v>4584</v>
      </c>
      <c r="C30" s="97" t="s">
        <v>139</v>
      </c>
      <c r="D30" s="44">
        <v>40000</v>
      </c>
      <c r="E30" s="47">
        <v>0</v>
      </c>
      <c r="F30" s="46">
        <v>0</v>
      </c>
      <c r="G30" s="44">
        <v>0</v>
      </c>
      <c r="H30" s="33">
        <v>40000</v>
      </c>
      <c r="I30" s="46">
        <v>0</v>
      </c>
      <c r="J30" s="46">
        <v>0</v>
      </c>
      <c r="K30" s="46">
        <v>0</v>
      </c>
      <c r="L30" s="46">
        <v>0</v>
      </c>
      <c r="M30" s="31" t="s">
        <v>16</v>
      </c>
      <c r="O30" s="4"/>
    </row>
    <row r="31" spans="1:15" ht="34.5" customHeight="1" x14ac:dyDescent="0.25">
      <c r="A31" s="151">
        <v>102</v>
      </c>
      <c r="B31" s="40">
        <v>4585</v>
      </c>
      <c r="C31" s="97" t="s">
        <v>140</v>
      </c>
      <c r="D31" s="44">
        <v>38000</v>
      </c>
      <c r="E31" s="47">
        <v>0</v>
      </c>
      <c r="F31" s="46">
        <v>0</v>
      </c>
      <c r="G31" s="44">
        <v>0</v>
      </c>
      <c r="H31" s="33">
        <v>38000</v>
      </c>
      <c r="I31" s="46">
        <v>0</v>
      </c>
      <c r="J31" s="46">
        <v>0</v>
      </c>
      <c r="K31" s="46">
        <v>0</v>
      </c>
      <c r="L31" s="46">
        <v>0</v>
      </c>
      <c r="M31" s="31" t="s">
        <v>16</v>
      </c>
      <c r="O31" s="4"/>
    </row>
    <row r="32" spans="1:15" ht="24" customHeight="1" x14ac:dyDescent="0.25">
      <c r="A32" s="151">
        <v>104</v>
      </c>
      <c r="B32" s="40">
        <v>4600</v>
      </c>
      <c r="C32" s="97" t="s">
        <v>141</v>
      </c>
      <c r="D32" s="44">
        <v>20000</v>
      </c>
      <c r="E32" s="47">
        <v>0</v>
      </c>
      <c r="F32" s="46">
        <v>0</v>
      </c>
      <c r="G32" s="44">
        <v>0</v>
      </c>
      <c r="H32" s="33">
        <v>20000</v>
      </c>
      <c r="I32" s="46">
        <v>0</v>
      </c>
      <c r="J32" s="46">
        <v>0</v>
      </c>
      <c r="K32" s="46">
        <v>0</v>
      </c>
      <c r="L32" s="46">
        <v>0</v>
      </c>
      <c r="M32" s="31" t="s">
        <v>16</v>
      </c>
      <c r="O32" s="4"/>
    </row>
    <row r="33" spans="1:15" ht="34.5" customHeight="1" x14ac:dyDescent="0.25">
      <c r="A33" s="151">
        <v>106</v>
      </c>
      <c r="B33" s="40">
        <v>4624</v>
      </c>
      <c r="C33" s="97" t="s">
        <v>142</v>
      </c>
      <c r="D33" s="44">
        <v>15000</v>
      </c>
      <c r="E33" s="47">
        <v>0</v>
      </c>
      <c r="F33" s="46">
        <v>0</v>
      </c>
      <c r="G33" s="44">
        <v>0</v>
      </c>
      <c r="H33" s="33">
        <v>15000</v>
      </c>
      <c r="I33" s="46">
        <v>0</v>
      </c>
      <c r="J33" s="46">
        <v>0</v>
      </c>
      <c r="K33" s="46">
        <v>0</v>
      </c>
      <c r="L33" s="46">
        <v>0</v>
      </c>
      <c r="M33" s="31" t="s">
        <v>16</v>
      </c>
      <c r="O33" s="4"/>
    </row>
    <row r="34" spans="1:15" ht="24" customHeight="1" x14ac:dyDescent="0.25">
      <c r="A34" s="147">
        <v>108</v>
      </c>
      <c r="B34" s="40">
        <v>4079</v>
      </c>
      <c r="C34" s="97" t="s">
        <v>143</v>
      </c>
      <c r="D34" s="44">
        <v>83300</v>
      </c>
      <c r="E34" s="47">
        <v>0</v>
      </c>
      <c r="F34" s="46">
        <v>0</v>
      </c>
      <c r="G34" s="44">
        <v>75300</v>
      </c>
      <c r="H34" s="33">
        <v>8000</v>
      </c>
      <c r="I34" s="46">
        <v>0</v>
      </c>
      <c r="J34" s="46">
        <v>0</v>
      </c>
      <c r="K34" s="46">
        <v>0</v>
      </c>
      <c r="L34" s="46">
        <v>0</v>
      </c>
      <c r="M34" s="48" t="s">
        <v>16</v>
      </c>
      <c r="O34" s="4"/>
    </row>
    <row r="35" spans="1:15" ht="24" customHeight="1" x14ac:dyDescent="0.25">
      <c r="A35" s="147">
        <v>110</v>
      </c>
      <c r="B35" s="152">
        <v>4788</v>
      </c>
      <c r="C35" s="9" t="s">
        <v>22</v>
      </c>
      <c r="D35" s="44">
        <v>5000</v>
      </c>
      <c r="E35" s="47">
        <v>0</v>
      </c>
      <c r="F35" s="46">
        <v>74077.185729999997</v>
      </c>
      <c r="G35" s="44">
        <v>1000</v>
      </c>
      <c r="H35" s="33">
        <v>5000</v>
      </c>
      <c r="I35" s="46">
        <v>0</v>
      </c>
      <c r="J35" s="46">
        <v>0</v>
      </c>
      <c r="K35" s="46">
        <v>0</v>
      </c>
      <c r="L35" s="46">
        <v>0</v>
      </c>
      <c r="M35" s="48" t="s">
        <v>213</v>
      </c>
      <c r="O35" s="4"/>
    </row>
    <row r="36" spans="1:15" ht="15" customHeight="1" x14ac:dyDescent="0.25">
      <c r="A36" s="147">
        <v>112</v>
      </c>
      <c r="B36" s="41">
        <v>4341</v>
      </c>
      <c r="C36" s="97" t="s">
        <v>144</v>
      </c>
      <c r="D36" s="44">
        <v>303820.46999999997</v>
      </c>
      <c r="E36" s="47">
        <v>0</v>
      </c>
      <c r="F36" s="46">
        <v>0</v>
      </c>
      <c r="G36" s="44">
        <v>10751.47</v>
      </c>
      <c r="H36" s="33">
        <v>37759</v>
      </c>
      <c r="I36" s="46">
        <v>50000</v>
      </c>
      <c r="J36" s="46">
        <v>205310</v>
      </c>
      <c r="K36" s="46">
        <v>0</v>
      </c>
      <c r="L36" s="46">
        <v>0</v>
      </c>
      <c r="M36" s="48" t="s">
        <v>16</v>
      </c>
      <c r="O36" s="4"/>
    </row>
    <row r="37" spans="1:15" ht="15" customHeight="1" x14ac:dyDescent="0.25">
      <c r="A37" s="147">
        <v>114</v>
      </c>
      <c r="B37" s="41">
        <v>4414</v>
      </c>
      <c r="C37" s="97" t="s">
        <v>145</v>
      </c>
      <c r="D37" s="44">
        <v>21000</v>
      </c>
      <c r="E37" s="47">
        <v>0</v>
      </c>
      <c r="F37" s="46">
        <v>0</v>
      </c>
      <c r="G37" s="44">
        <v>0</v>
      </c>
      <c r="H37" s="33">
        <v>21000</v>
      </c>
      <c r="I37" s="46">
        <v>0</v>
      </c>
      <c r="J37" s="46">
        <v>0</v>
      </c>
      <c r="K37" s="46">
        <v>0</v>
      </c>
      <c r="L37" s="46">
        <v>0</v>
      </c>
      <c r="M37" s="48" t="s">
        <v>16</v>
      </c>
      <c r="O37" s="4"/>
    </row>
    <row r="38" spans="1:15" ht="24" customHeight="1" x14ac:dyDescent="0.25">
      <c r="A38" s="147">
        <v>116</v>
      </c>
      <c r="B38" s="41">
        <v>4343</v>
      </c>
      <c r="C38" s="97" t="s">
        <v>146</v>
      </c>
      <c r="D38" s="44">
        <v>84600</v>
      </c>
      <c r="E38" s="47">
        <v>0</v>
      </c>
      <c r="F38" s="46">
        <v>0</v>
      </c>
      <c r="G38" s="44">
        <v>1500</v>
      </c>
      <c r="H38" s="33">
        <v>6000</v>
      </c>
      <c r="I38" s="46">
        <v>68400</v>
      </c>
      <c r="J38" s="46">
        <v>8700</v>
      </c>
      <c r="K38" s="46">
        <v>0</v>
      </c>
      <c r="L38" s="46">
        <v>0</v>
      </c>
      <c r="M38" s="48" t="s">
        <v>16</v>
      </c>
      <c r="O38" s="4"/>
    </row>
    <row r="39" spans="1:15" ht="24" customHeight="1" x14ac:dyDescent="0.25">
      <c r="A39" s="147">
        <v>118</v>
      </c>
      <c r="B39" s="41">
        <v>4342</v>
      </c>
      <c r="C39" s="97" t="s">
        <v>147</v>
      </c>
      <c r="D39" s="44">
        <v>13900</v>
      </c>
      <c r="E39" s="47">
        <v>0</v>
      </c>
      <c r="F39" s="46">
        <v>0</v>
      </c>
      <c r="G39" s="44">
        <v>500</v>
      </c>
      <c r="H39" s="33">
        <v>400</v>
      </c>
      <c r="I39" s="46">
        <v>13000</v>
      </c>
      <c r="J39" s="46">
        <v>0</v>
      </c>
      <c r="K39" s="46">
        <v>0</v>
      </c>
      <c r="L39" s="46">
        <v>0</v>
      </c>
      <c r="M39" s="48" t="s">
        <v>16</v>
      </c>
      <c r="O39" s="4"/>
    </row>
    <row r="40" spans="1:15" ht="24" customHeight="1" x14ac:dyDescent="0.25">
      <c r="A40" s="147">
        <v>120</v>
      </c>
      <c r="B40" s="41">
        <v>4633</v>
      </c>
      <c r="C40" s="97" t="s">
        <v>98</v>
      </c>
      <c r="D40" s="44">
        <v>30454</v>
      </c>
      <c r="E40" s="47">
        <v>454</v>
      </c>
      <c r="F40" s="46">
        <v>0</v>
      </c>
      <c r="G40" s="44">
        <v>0</v>
      </c>
      <c r="H40" s="33">
        <v>30000</v>
      </c>
      <c r="I40" s="46">
        <v>0</v>
      </c>
      <c r="J40" s="46">
        <v>0</v>
      </c>
      <c r="K40" s="46">
        <v>0</v>
      </c>
      <c r="L40" s="46">
        <v>0</v>
      </c>
      <c r="M40" s="48" t="s">
        <v>16</v>
      </c>
      <c r="O40" s="4"/>
    </row>
    <row r="41" spans="1:15" ht="24" customHeight="1" x14ac:dyDescent="0.25">
      <c r="A41" s="147">
        <v>122</v>
      </c>
      <c r="B41" s="153">
        <v>4081</v>
      </c>
      <c r="C41" s="11" t="s">
        <v>23</v>
      </c>
      <c r="D41" s="44">
        <v>322439</v>
      </c>
      <c r="E41" s="47">
        <v>0</v>
      </c>
      <c r="F41" s="46">
        <v>1430.22</v>
      </c>
      <c r="G41" s="44">
        <v>129478.78000000001</v>
      </c>
      <c r="H41" s="33">
        <v>191530</v>
      </c>
      <c r="I41" s="46">
        <v>0</v>
      </c>
      <c r="J41" s="46">
        <v>0</v>
      </c>
      <c r="K41" s="46">
        <v>0</v>
      </c>
      <c r="L41" s="46">
        <v>0</v>
      </c>
      <c r="M41" s="48" t="s">
        <v>16</v>
      </c>
      <c r="O41" s="4"/>
    </row>
    <row r="42" spans="1:15" ht="24" customHeight="1" x14ac:dyDescent="0.25">
      <c r="A42" s="147">
        <v>124</v>
      </c>
      <c r="B42" s="150">
        <v>5954</v>
      </c>
      <c r="C42" s="9" t="s">
        <v>24</v>
      </c>
      <c r="D42" s="44">
        <v>4273094</v>
      </c>
      <c r="E42" s="47">
        <v>0</v>
      </c>
      <c r="F42" s="46">
        <v>33118.150070000003</v>
      </c>
      <c r="G42" s="44">
        <v>34273.599999999999</v>
      </c>
      <c r="H42" s="33">
        <v>5702</v>
      </c>
      <c r="I42" s="46">
        <v>0</v>
      </c>
      <c r="J42" s="46">
        <v>0</v>
      </c>
      <c r="K42" s="46">
        <v>0</v>
      </c>
      <c r="L42" s="46">
        <v>0</v>
      </c>
      <c r="M42" s="50" t="s">
        <v>90</v>
      </c>
      <c r="O42" s="4"/>
    </row>
    <row r="43" spans="1:15" ht="34.5" customHeight="1" x14ac:dyDescent="0.25">
      <c r="A43" s="149">
        <v>126</v>
      </c>
      <c r="B43" s="150">
        <v>5752</v>
      </c>
      <c r="C43" s="9" t="s">
        <v>25</v>
      </c>
      <c r="D43" s="44">
        <v>8954</v>
      </c>
      <c r="E43" s="47">
        <v>0</v>
      </c>
      <c r="F43" s="46">
        <v>1032.13202</v>
      </c>
      <c r="G43" s="44">
        <v>1554</v>
      </c>
      <c r="H43" s="33">
        <v>8954</v>
      </c>
      <c r="I43" s="46">
        <v>0</v>
      </c>
      <c r="J43" s="46">
        <v>0</v>
      </c>
      <c r="K43" s="46">
        <v>0</v>
      </c>
      <c r="L43" s="46">
        <v>0</v>
      </c>
      <c r="M43" s="50" t="s">
        <v>26</v>
      </c>
      <c r="O43" s="4"/>
    </row>
    <row r="44" spans="1:15" s="12" customFormat="1" ht="15.75" customHeight="1" x14ac:dyDescent="0.25">
      <c r="A44" s="173" t="s">
        <v>27</v>
      </c>
      <c r="B44" s="176"/>
      <c r="C44" s="177"/>
      <c r="D44" s="32">
        <f t="shared" ref="D44:G44" si="2">SUM(D16:D43)</f>
        <v>6109512.4699999997</v>
      </c>
      <c r="E44" s="32">
        <f t="shared" si="2"/>
        <v>454</v>
      </c>
      <c r="F44" s="32">
        <f t="shared" si="2"/>
        <v>2580215.6708200001</v>
      </c>
      <c r="G44" s="32">
        <f t="shared" si="2"/>
        <v>820333.85</v>
      </c>
      <c r="H44" s="32">
        <f>SUM(H16:H43)</f>
        <v>834945</v>
      </c>
      <c r="I44" s="32">
        <f t="shared" ref="I44:L44" si="3">SUM(I16:I43)</f>
        <v>233400</v>
      </c>
      <c r="J44" s="32">
        <f t="shared" si="3"/>
        <v>258010</v>
      </c>
      <c r="K44" s="32">
        <f t="shared" si="3"/>
        <v>52000</v>
      </c>
      <c r="L44" s="32">
        <f t="shared" si="3"/>
        <v>230000</v>
      </c>
      <c r="M44" s="23"/>
      <c r="N44" s="3"/>
      <c r="O44" s="4"/>
    </row>
    <row r="45" spans="1:15" s="12" customFormat="1" ht="15.75" customHeight="1" x14ac:dyDescent="0.25">
      <c r="A45" s="89" t="s">
        <v>28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3"/>
      <c r="O45" s="4"/>
    </row>
    <row r="46" spans="1:15" s="12" customFormat="1" ht="24" customHeight="1" x14ac:dyDescent="0.25">
      <c r="A46" s="154">
        <v>175</v>
      </c>
      <c r="B46" s="39">
        <v>4303</v>
      </c>
      <c r="C46" s="9" t="s">
        <v>149</v>
      </c>
      <c r="D46" s="44">
        <v>100000</v>
      </c>
      <c r="E46" s="47">
        <v>0</v>
      </c>
      <c r="F46" s="46">
        <v>0</v>
      </c>
      <c r="G46" s="44">
        <v>19427</v>
      </c>
      <c r="H46" s="33">
        <v>100000</v>
      </c>
      <c r="I46" s="46">
        <v>0</v>
      </c>
      <c r="J46" s="46">
        <v>0</v>
      </c>
      <c r="K46" s="46">
        <v>0</v>
      </c>
      <c r="L46" s="46">
        <v>0</v>
      </c>
      <c r="M46" s="48" t="s">
        <v>213</v>
      </c>
      <c r="N46" s="3"/>
      <c r="O46" s="4"/>
    </row>
    <row r="47" spans="1:15" s="12" customFormat="1" ht="24" customHeight="1" x14ac:dyDescent="0.25">
      <c r="A47" s="154">
        <v>177</v>
      </c>
      <c r="B47" s="39">
        <v>4769</v>
      </c>
      <c r="C47" s="9" t="s">
        <v>148</v>
      </c>
      <c r="D47" s="44">
        <v>60</v>
      </c>
      <c r="E47" s="47">
        <v>0</v>
      </c>
      <c r="F47" s="46">
        <v>0</v>
      </c>
      <c r="G47" s="44">
        <v>0</v>
      </c>
      <c r="H47" s="33">
        <v>60</v>
      </c>
      <c r="I47" s="46">
        <v>0</v>
      </c>
      <c r="J47" s="46">
        <v>0</v>
      </c>
      <c r="K47" s="46">
        <v>0</v>
      </c>
      <c r="L47" s="46">
        <v>0</v>
      </c>
      <c r="M47" s="49" t="s">
        <v>16</v>
      </c>
      <c r="N47" s="3"/>
      <c r="O47" s="4"/>
    </row>
    <row r="48" spans="1:15" s="12" customFormat="1" ht="24" customHeight="1" x14ac:dyDescent="0.25">
      <c r="A48" s="154">
        <v>179</v>
      </c>
      <c r="B48" s="39">
        <v>5878</v>
      </c>
      <c r="C48" s="9" t="s">
        <v>67</v>
      </c>
      <c r="D48" s="44">
        <v>127076.16355</v>
      </c>
      <c r="E48" s="47">
        <v>0</v>
      </c>
      <c r="F48" s="46">
        <v>6273.7635500000006</v>
      </c>
      <c r="G48" s="44">
        <v>35858.400000000001</v>
      </c>
      <c r="H48" s="33">
        <v>19259</v>
      </c>
      <c r="I48" s="46">
        <v>21895</v>
      </c>
      <c r="J48" s="46">
        <v>21895</v>
      </c>
      <c r="K48" s="46">
        <v>21895</v>
      </c>
      <c r="L48" s="46">
        <v>0</v>
      </c>
      <c r="M48" s="49" t="s">
        <v>16</v>
      </c>
      <c r="N48" s="3"/>
      <c r="O48" s="4"/>
    </row>
    <row r="49" spans="1:15" s="12" customFormat="1" ht="15.75" customHeight="1" x14ac:dyDescent="0.25">
      <c r="A49" s="164" t="s">
        <v>29</v>
      </c>
      <c r="B49" s="165"/>
      <c r="C49" s="166"/>
      <c r="D49" s="34">
        <f t="shared" ref="D49:L49" si="4">SUM(D46:D48)</f>
        <v>227136.16355</v>
      </c>
      <c r="E49" s="34">
        <f t="shared" si="4"/>
        <v>0</v>
      </c>
      <c r="F49" s="34">
        <f t="shared" si="4"/>
        <v>6273.7635500000006</v>
      </c>
      <c r="G49" s="34">
        <f t="shared" si="4"/>
        <v>55285.4</v>
      </c>
      <c r="H49" s="34">
        <f t="shared" si="4"/>
        <v>119319</v>
      </c>
      <c r="I49" s="34">
        <f t="shared" si="4"/>
        <v>21895</v>
      </c>
      <c r="J49" s="34">
        <f t="shared" si="4"/>
        <v>21895</v>
      </c>
      <c r="K49" s="34">
        <f t="shared" si="4"/>
        <v>21895</v>
      </c>
      <c r="L49" s="34">
        <f t="shared" si="4"/>
        <v>0</v>
      </c>
      <c r="M49" s="19"/>
      <c r="N49" s="3"/>
      <c r="O49" s="4"/>
    </row>
    <row r="50" spans="1:15" s="4" customFormat="1" ht="18" customHeight="1" x14ac:dyDescent="0.25">
      <c r="A50" s="89" t="s">
        <v>30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/>
    </row>
    <row r="51" spans="1:15" s="4" customFormat="1" ht="24" customHeight="1" x14ac:dyDescent="0.25">
      <c r="A51" s="154">
        <v>251</v>
      </c>
      <c r="B51" s="103">
        <v>5748</v>
      </c>
      <c r="C51" s="9" t="s">
        <v>32</v>
      </c>
      <c r="D51" s="44">
        <v>65060.17</v>
      </c>
      <c r="E51" s="47">
        <v>0</v>
      </c>
      <c r="F51" s="46">
        <v>1784.75</v>
      </c>
      <c r="G51" s="44">
        <v>50775.42</v>
      </c>
      <c r="H51" s="33">
        <v>12500</v>
      </c>
      <c r="I51" s="46">
        <v>0</v>
      </c>
      <c r="J51" s="46">
        <v>0</v>
      </c>
      <c r="K51" s="46">
        <v>0</v>
      </c>
      <c r="L51" s="46">
        <v>0</v>
      </c>
      <c r="M51" s="49" t="s">
        <v>33</v>
      </c>
    </row>
    <row r="52" spans="1:15" s="4" customFormat="1" ht="24" customHeight="1" x14ac:dyDescent="0.25">
      <c r="A52" s="154">
        <v>253</v>
      </c>
      <c r="B52" s="103">
        <v>5955</v>
      </c>
      <c r="C52" s="101" t="s">
        <v>31</v>
      </c>
      <c r="D52" s="44">
        <v>145199.70000000001</v>
      </c>
      <c r="E52" s="47">
        <v>994</v>
      </c>
      <c r="F52" s="46">
        <v>4205.7</v>
      </c>
      <c r="G52" s="44">
        <v>20142</v>
      </c>
      <c r="H52" s="33">
        <v>45000</v>
      </c>
      <c r="I52" s="46">
        <v>44000</v>
      </c>
      <c r="J52" s="46">
        <v>30858</v>
      </c>
      <c r="K52" s="46">
        <v>0</v>
      </c>
      <c r="L52" s="46">
        <v>0</v>
      </c>
      <c r="M52" s="49" t="s">
        <v>33</v>
      </c>
    </row>
    <row r="53" spans="1:15" s="4" customFormat="1" ht="24" customHeight="1" x14ac:dyDescent="0.25">
      <c r="A53" s="154">
        <v>255</v>
      </c>
      <c r="B53" s="103">
        <v>4416</v>
      </c>
      <c r="C53" s="101" t="s">
        <v>150</v>
      </c>
      <c r="D53" s="44">
        <v>29727</v>
      </c>
      <c r="E53" s="47">
        <v>227</v>
      </c>
      <c r="F53" s="46">
        <v>0</v>
      </c>
      <c r="G53" s="44">
        <v>0</v>
      </c>
      <c r="H53" s="33">
        <v>2000</v>
      </c>
      <c r="I53" s="46">
        <v>2000</v>
      </c>
      <c r="J53" s="46">
        <v>25500</v>
      </c>
      <c r="K53" s="46">
        <v>0</v>
      </c>
      <c r="L53" s="46">
        <v>0</v>
      </c>
      <c r="M53" s="49" t="s">
        <v>33</v>
      </c>
    </row>
    <row r="54" spans="1:15" s="4" customFormat="1" ht="24" customHeight="1" x14ac:dyDescent="0.25">
      <c r="A54" s="154">
        <v>257</v>
      </c>
      <c r="B54" s="103">
        <v>4417</v>
      </c>
      <c r="C54" s="101" t="s">
        <v>151</v>
      </c>
      <c r="D54" s="44">
        <v>2250</v>
      </c>
      <c r="E54" s="47">
        <v>250</v>
      </c>
      <c r="F54" s="46">
        <v>0</v>
      </c>
      <c r="G54" s="44">
        <v>0</v>
      </c>
      <c r="H54" s="33">
        <v>2000</v>
      </c>
      <c r="I54" s="46">
        <v>0</v>
      </c>
      <c r="J54" s="46">
        <v>0</v>
      </c>
      <c r="K54" s="46">
        <v>0</v>
      </c>
      <c r="L54" s="46">
        <v>0</v>
      </c>
      <c r="M54" s="49" t="s">
        <v>33</v>
      </c>
    </row>
    <row r="55" spans="1:15" s="4" customFormat="1" ht="24" customHeight="1" x14ac:dyDescent="0.25">
      <c r="A55" s="154">
        <v>259</v>
      </c>
      <c r="B55" s="103">
        <v>4347</v>
      </c>
      <c r="C55" s="101" t="s">
        <v>102</v>
      </c>
      <c r="D55" s="44">
        <v>176070</v>
      </c>
      <c r="E55" s="47">
        <v>0</v>
      </c>
      <c r="F55" s="46">
        <v>0</v>
      </c>
      <c r="G55" s="44">
        <v>1070</v>
      </c>
      <c r="H55" s="33">
        <v>6000</v>
      </c>
      <c r="I55" s="46">
        <v>10000</v>
      </c>
      <c r="J55" s="46">
        <v>70000</v>
      </c>
      <c r="K55" s="46">
        <v>89000</v>
      </c>
      <c r="L55" s="46">
        <v>0</v>
      </c>
      <c r="M55" s="49" t="s">
        <v>33</v>
      </c>
    </row>
    <row r="56" spans="1:15" s="4" customFormat="1" ht="24" customHeight="1" x14ac:dyDescent="0.25">
      <c r="A56" s="154">
        <v>261</v>
      </c>
      <c r="B56" s="103">
        <v>4418</v>
      </c>
      <c r="C56" s="101" t="s">
        <v>103</v>
      </c>
      <c r="D56" s="44">
        <v>9680</v>
      </c>
      <c r="E56" s="47">
        <v>0</v>
      </c>
      <c r="F56" s="46">
        <v>0</v>
      </c>
      <c r="G56" s="44">
        <v>0</v>
      </c>
      <c r="H56" s="33">
        <v>9680</v>
      </c>
      <c r="I56" s="46">
        <v>0</v>
      </c>
      <c r="J56" s="46">
        <v>0</v>
      </c>
      <c r="K56" s="46">
        <v>0</v>
      </c>
      <c r="L56" s="46">
        <v>0</v>
      </c>
      <c r="M56" s="49" t="s">
        <v>33</v>
      </c>
    </row>
    <row r="57" spans="1:15" s="4" customFormat="1" ht="24" customHeight="1" x14ac:dyDescent="0.25">
      <c r="A57" s="154">
        <v>263</v>
      </c>
      <c r="B57" s="103">
        <v>4419</v>
      </c>
      <c r="C57" s="101" t="s">
        <v>152</v>
      </c>
      <c r="D57" s="44">
        <v>30000</v>
      </c>
      <c r="E57" s="47">
        <v>0</v>
      </c>
      <c r="F57" s="46">
        <v>0</v>
      </c>
      <c r="G57" s="44">
        <v>0</v>
      </c>
      <c r="H57" s="33">
        <v>5000</v>
      </c>
      <c r="I57" s="46">
        <v>25000</v>
      </c>
      <c r="J57" s="46">
        <v>0</v>
      </c>
      <c r="K57" s="46">
        <v>0</v>
      </c>
      <c r="L57" s="46">
        <v>0</v>
      </c>
      <c r="M57" s="49" t="s">
        <v>33</v>
      </c>
    </row>
    <row r="58" spans="1:15" s="4" customFormat="1" ht="24" customHeight="1" x14ac:dyDescent="0.25">
      <c r="A58" s="154">
        <v>265</v>
      </c>
      <c r="B58" s="103">
        <v>4420</v>
      </c>
      <c r="C58" s="101" t="s">
        <v>104</v>
      </c>
      <c r="D58" s="44">
        <v>8300</v>
      </c>
      <c r="E58" s="47">
        <v>300</v>
      </c>
      <c r="F58" s="46">
        <v>0</v>
      </c>
      <c r="G58" s="44">
        <v>0</v>
      </c>
      <c r="H58" s="33">
        <v>8000</v>
      </c>
      <c r="I58" s="46">
        <v>0</v>
      </c>
      <c r="J58" s="46">
        <v>0</v>
      </c>
      <c r="K58" s="46">
        <v>0</v>
      </c>
      <c r="L58" s="46">
        <v>0</v>
      </c>
      <c r="M58" s="49" t="s">
        <v>33</v>
      </c>
    </row>
    <row r="59" spans="1:15" s="4" customFormat="1" ht="24" customHeight="1" x14ac:dyDescent="0.25">
      <c r="A59" s="154">
        <v>267</v>
      </c>
      <c r="B59" s="103">
        <v>4451</v>
      </c>
      <c r="C59" s="101" t="s">
        <v>106</v>
      </c>
      <c r="D59" s="44">
        <v>10000</v>
      </c>
      <c r="E59" s="47">
        <v>0</v>
      </c>
      <c r="F59" s="46">
        <v>0</v>
      </c>
      <c r="G59" s="44">
        <v>0</v>
      </c>
      <c r="H59" s="33">
        <v>10000</v>
      </c>
      <c r="I59" s="46">
        <v>0</v>
      </c>
      <c r="J59" s="46">
        <v>0</v>
      </c>
      <c r="K59" s="46">
        <v>0</v>
      </c>
      <c r="L59" s="46">
        <v>0</v>
      </c>
      <c r="M59" s="49" t="s">
        <v>33</v>
      </c>
    </row>
    <row r="60" spans="1:15" s="4" customFormat="1" ht="24" customHeight="1" x14ac:dyDescent="0.25">
      <c r="A60" s="154">
        <v>269</v>
      </c>
      <c r="B60" s="103">
        <v>5254</v>
      </c>
      <c r="C60" s="9" t="s">
        <v>68</v>
      </c>
      <c r="D60" s="44">
        <v>6118</v>
      </c>
      <c r="E60" s="47">
        <v>0</v>
      </c>
      <c r="F60" s="46">
        <v>2777</v>
      </c>
      <c r="G60" s="44">
        <v>2165</v>
      </c>
      <c r="H60" s="33">
        <v>588</v>
      </c>
      <c r="I60" s="46">
        <v>588</v>
      </c>
      <c r="J60" s="46">
        <v>0</v>
      </c>
      <c r="K60" s="46">
        <v>0</v>
      </c>
      <c r="L60" s="46">
        <v>0</v>
      </c>
      <c r="M60" s="49" t="s">
        <v>33</v>
      </c>
    </row>
    <row r="61" spans="1:15" s="4" customFormat="1" ht="24" customHeight="1" x14ac:dyDescent="0.25">
      <c r="A61" s="154">
        <v>271</v>
      </c>
      <c r="B61" s="40">
        <v>4415</v>
      </c>
      <c r="C61" s="9" t="s">
        <v>105</v>
      </c>
      <c r="D61" s="44">
        <v>15500</v>
      </c>
      <c r="E61" s="47">
        <v>0</v>
      </c>
      <c r="F61" s="46">
        <v>0</v>
      </c>
      <c r="G61" s="44">
        <v>0</v>
      </c>
      <c r="H61" s="33">
        <v>5500</v>
      </c>
      <c r="I61" s="46">
        <v>10000</v>
      </c>
      <c r="J61" s="46">
        <v>0</v>
      </c>
      <c r="K61" s="46">
        <v>0</v>
      </c>
      <c r="L61" s="46">
        <v>0</v>
      </c>
      <c r="M61" s="49" t="s">
        <v>33</v>
      </c>
    </row>
    <row r="62" spans="1:15" s="4" customFormat="1" ht="15" customHeight="1" x14ac:dyDescent="0.25">
      <c r="A62" s="154">
        <v>273</v>
      </c>
      <c r="B62" s="40">
        <v>4136</v>
      </c>
      <c r="C62" s="9" t="s">
        <v>87</v>
      </c>
      <c r="D62" s="44">
        <v>10000</v>
      </c>
      <c r="E62" s="47">
        <v>0</v>
      </c>
      <c r="F62" s="46">
        <v>0</v>
      </c>
      <c r="G62" s="44">
        <v>0</v>
      </c>
      <c r="H62" s="33">
        <v>10000</v>
      </c>
      <c r="I62" s="46">
        <v>0</v>
      </c>
      <c r="J62" s="46">
        <v>0</v>
      </c>
      <c r="K62" s="46">
        <v>0</v>
      </c>
      <c r="L62" s="46">
        <v>0</v>
      </c>
      <c r="M62" s="49" t="s">
        <v>33</v>
      </c>
    </row>
    <row r="63" spans="1:15" s="4" customFormat="1" ht="15.75" customHeight="1" x14ac:dyDescent="0.25">
      <c r="A63" s="164" t="s">
        <v>34</v>
      </c>
      <c r="B63" s="165"/>
      <c r="C63" s="166"/>
      <c r="D63" s="36">
        <f t="shared" ref="D63:L63" si="5">SUM(D51:D62)</f>
        <v>507904.87</v>
      </c>
      <c r="E63" s="36">
        <f t="shared" si="5"/>
        <v>1771</v>
      </c>
      <c r="F63" s="36">
        <f t="shared" si="5"/>
        <v>8767.4500000000007</v>
      </c>
      <c r="G63" s="36">
        <f t="shared" si="5"/>
        <v>74152.42</v>
      </c>
      <c r="H63" s="36">
        <f t="shared" si="5"/>
        <v>116268</v>
      </c>
      <c r="I63" s="36">
        <f t="shared" si="5"/>
        <v>91588</v>
      </c>
      <c r="J63" s="36">
        <f t="shared" si="5"/>
        <v>126358</v>
      </c>
      <c r="K63" s="36">
        <f t="shared" si="5"/>
        <v>89000</v>
      </c>
      <c r="L63" s="36">
        <f t="shared" si="5"/>
        <v>0</v>
      </c>
      <c r="M63" s="19"/>
    </row>
    <row r="64" spans="1:15" ht="18" customHeight="1" x14ac:dyDescent="0.25">
      <c r="A64" s="94" t="s">
        <v>35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6"/>
      <c r="O64" s="4"/>
    </row>
    <row r="65" spans="1:15" ht="24" customHeight="1" x14ac:dyDescent="0.25">
      <c r="A65" s="155">
        <v>416</v>
      </c>
      <c r="B65" s="42">
        <v>4157</v>
      </c>
      <c r="C65" s="101" t="s">
        <v>154</v>
      </c>
      <c r="D65" s="44">
        <v>53895</v>
      </c>
      <c r="E65" s="47">
        <v>295</v>
      </c>
      <c r="F65" s="46">
        <v>0</v>
      </c>
      <c r="G65" s="44">
        <v>3000</v>
      </c>
      <c r="H65" s="33">
        <v>25300</v>
      </c>
      <c r="I65" s="46">
        <v>25300</v>
      </c>
      <c r="J65" s="46">
        <v>0</v>
      </c>
      <c r="K65" s="46">
        <v>0</v>
      </c>
      <c r="L65" s="46">
        <v>0</v>
      </c>
      <c r="M65" s="49" t="s">
        <v>16</v>
      </c>
      <c r="O65" s="4"/>
    </row>
    <row r="66" spans="1:15" ht="24" customHeight="1" x14ac:dyDescent="0.25">
      <c r="A66" s="155">
        <v>418</v>
      </c>
      <c r="B66" s="42">
        <v>4421</v>
      </c>
      <c r="C66" s="101" t="s">
        <v>155</v>
      </c>
      <c r="D66" s="44">
        <v>20105</v>
      </c>
      <c r="E66" s="47">
        <v>605</v>
      </c>
      <c r="F66" s="46">
        <v>0</v>
      </c>
      <c r="G66" s="44">
        <v>0</v>
      </c>
      <c r="H66" s="33">
        <v>19500</v>
      </c>
      <c r="I66" s="46">
        <v>0</v>
      </c>
      <c r="J66" s="46">
        <v>0</v>
      </c>
      <c r="K66" s="46">
        <v>0</v>
      </c>
      <c r="L66" s="46">
        <v>0</v>
      </c>
      <c r="M66" s="49" t="s">
        <v>16</v>
      </c>
      <c r="O66" s="4"/>
    </row>
    <row r="67" spans="1:15" ht="24" customHeight="1" x14ac:dyDescent="0.25">
      <c r="A67" s="155">
        <v>420</v>
      </c>
      <c r="B67" s="42">
        <v>4422</v>
      </c>
      <c r="C67" s="101" t="s">
        <v>156</v>
      </c>
      <c r="D67" s="44">
        <v>6000</v>
      </c>
      <c r="E67" s="47">
        <v>1000</v>
      </c>
      <c r="F67" s="46">
        <v>0</v>
      </c>
      <c r="G67" s="44">
        <v>0</v>
      </c>
      <c r="H67" s="33">
        <v>5000</v>
      </c>
      <c r="I67" s="46">
        <v>0</v>
      </c>
      <c r="J67" s="46">
        <v>0</v>
      </c>
      <c r="K67" s="46">
        <v>0</v>
      </c>
      <c r="L67" s="46">
        <v>0</v>
      </c>
      <c r="M67" s="49" t="s">
        <v>16</v>
      </c>
      <c r="O67" s="4"/>
    </row>
    <row r="68" spans="1:15" ht="24" customHeight="1" x14ac:dyDescent="0.25">
      <c r="A68" s="155">
        <v>422</v>
      </c>
      <c r="B68" s="42">
        <v>4424</v>
      </c>
      <c r="C68" s="101" t="s">
        <v>107</v>
      </c>
      <c r="D68" s="44">
        <v>63217</v>
      </c>
      <c r="E68" s="47">
        <v>217</v>
      </c>
      <c r="F68" s="46">
        <v>0</v>
      </c>
      <c r="G68" s="44">
        <v>0</v>
      </c>
      <c r="H68" s="33">
        <v>3000</v>
      </c>
      <c r="I68" s="46">
        <v>20000</v>
      </c>
      <c r="J68" s="46">
        <v>40000</v>
      </c>
      <c r="K68" s="46">
        <v>0</v>
      </c>
      <c r="L68" s="46">
        <v>0</v>
      </c>
      <c r="M68" s="49" t="s">
        <v>16</v>
      </c>
      <c r="O68" s="4"/>
    </row>
    <row r="69" spans="1:15" ht="24" customHeight="1" x14ac:dyDescent="0.25">
      <c r="A69" s="155">
        <v>424</v>
      </c>
      <c r="B69" s="42">
        <v>4436</v>
      </c>
      <c r="C69" s="101" t="s">
        <v>157</v>
      </c>
      <c r="D69" s="44">
        <v>11061</v>
      </c>
      <c r="E69" s="47">
        <v>61</v>
      </c>
      <c r="F69" s="46">
        <v>0</v>
      </c>
      <c r="G69" s="44">
        <v>0</v>
      </c>
      <c r="H69" s="33">
        <v>1000</v>
      </c>
      <c r="I69" s="46">
        <v>10000</v>
      </c>
      <c r="J69" s="46">
        <v>0</v>
      </c>
      <c r="K69" s="46">
        <v>0</v>
      </c>
      <c r="L69" s="46">
        <v>0</v>
      </c>
      <c r="M69" s="49" t="s">
        <v>16</v>
      </c>
      <c r="O69" s="4"/>
    </row>
    <row r="70" spans="1:15" ht="24" customHeight="1" x14ac:dyDescent="0.25">
      <c r="A70" s="155">
        <v>426</v>
      </c>
      <c r="B70" s="42">
        <v>4143</v>
      </c>
      <c r="C70" s="101" t="s">
        <v>158</v>
      </c>
      <c r="D70" s="44">
        <v>56794</v>
      </c>
      <c r="E70" s="47">
        <v>16294</v>
      </c>
      <c r="F70" s="46">
        <v>0</v>
      </c>
      <c r="G70" s="44">
        <v>3500</v>
      </c>
      <c r="H70" s="33">
        <v>37000</v>
      </c>
      <c r="I70" s="46">
        <v>0</v>
      </c>
      <c r="J70" s="46">
        <v>0</v>
      </c>
      <c r="K70" s="46">
        <v>0</v>
      </c>
      <c r="L70" s="46">
        <v>0</v>
      </c>
      <c r="M70" s="49" t="s">
        <v>16</v>
      </c>
      <c r="O70" s="4"/>
    </row>
    <row r="71" spans="1:15" ht="24" customHeight="1" x14ac:dyDescent="0.25">
      <c r="A71" s="155">
        <v>428</v>
      </c>
      <c r="B71" s="42">
        <v>4155</v>
      </c>
      <c r="C71" s="101" t="s">
        <v>159</v>
      </c>
      <c r="D71" s="44">
        <v>64500</v>
      </c>
      <c r="E71" s="47">
        <v>1000</v>
      </c>
      <c r="F71" s="46">
        <v>0</v>
      </c>
      <c r="G71" s="44">
        <v>500</v>
      </c>
      <c r="H71" s="33">
        <v>1000</v>
      </c>
      <c r="I71" s="46">
        <v>2000</v>
      </c>
      <c r="J71" s="46">
        <v>30000</v>
      </c>
      <c r="K71" s="46">
        <v>30000</v>
      </c>
      <c r="L71" s="46">
        <v>0</v>
      </c>
      <c r="M71" s="49" t="s">
        <v>16</v>
      </c>
      <c r="O71" s="4"/>
    </row>
    <row r="72" spans="1:15" ht="34.5" customHeight="1" x14ac:dyDescent="0.25">
      <c r="A72" s="155">
        <v>430</v>
      </c>
      <c r="B72" s="42">
        <v>5758</v>
      </c>
      <c r="C72" s="9" t="s">
        <v>36</v>
      </c>
      <c r="D72" s="44">
        <v>300000.33</v>
      </c>
      <c r="E72" s="47">
        <v>0</v>
      </c>
      <c r="F72" s="46">
        <v>3817.3799999999997</v>
      </c>
      <c r="G72" s="44">
        <v>93803.95</v>
      </c>
      <c r="H72" s="33">
        <v>132379</v>
      </c>
      <c r="I72" s="46">
        <v>20000</v>
      </c>
      <c r="J72" s="46">
        <v>50000</v>
      </c>
      <c r="K72" s="46">
        <v>0</v>
      </c>
      <c r="L72" s="46">
        <v>0</v>
      </c>
      <c r="M72" s="49" t="s">
        <v>214</v>
      </c>
      <c r="O72" s="4"/>
    </row>
    <row r="73" spans="1:15" ht="34.5" customHeight="1" x14ac:dyDescent="0.25">
      <c r="A73" s="155">
        <v>432</v>
      </c>
      <c r="B73" s="42">
        <v>5737</v>
      </c>
      <c r="C73" s="9" t="s">
        <v>153</v>
      </c>
      <c r="D73" s="44">
        <v>329999.85321000003</v>
      </c>
      <c r="E73" s="47">
        <v>0</v>
      </c>
      <c r="F73" s="46">
        <v>52711.653210000004</v>
      </c>
      <c r="G73" s="44">
        <v>260493.2</v>
      </c>
      <c r="H73" s="33">
        <v>16795</v>
      </c>
      <c r="I73" s="46">
        <v>0</v>
      </c>
      <c r="J73" s="46">
        <v>0</v>
      </c>
      <c r="K73" s="46">
        <v>0</v>
      </c>
      <c r="L73" s="46">
        <v>0</v>
      </c>
      <c r="M73" s="49" t="s">
        <v>92</v>
      </c>
      <c r="O73" s="4"/>
    </row>
    <row r="74" spans="1:15" ht="24" customHeight="1" x14ac:dyDescent="0.25">
      <c r="A74" s="155">
        <v>434</v>
      </c>
      <c r="B74" s="42">
        <v>5347</v>
      </c>
      <c r="C74" s="9" t="s">
        <v>37</v>
      </c>
      <c r="D74" s="44">
        <v>2000</v>
      </c>
      <c r="E74" s="47">
        <v>0</v>
      </c>
      <c r="F74" s="46">
        <v>18066.720999999998</v>
      </c>
      <c r="G74" s="44">
        <v>3960</v>
      </c>
      <c r="H74" s="33">
        <v>2000</v>
      </c>
      <c r="I74" s="46">
        <v>0</v>
      </c>
      <c r="J74" s="46">
        <v>0</v>
      </c>
      <c r="K74" s="46">
        <v>0</v>
      </c>
      <c r="L74" s="46">
        <v>0</v>
      </c>
      <c r="M74" s="48" t="s">
        <v>213</v>
      </c>
      <c r="O74" s="4"/>
    </row>
    <row r="75" spans="1:15" ht="15.75" customHeight="1" x14ac:dyDescent="0.25">
      <c r="A75" s="164" t="s">
        <v>38</v>
      </c>
      <c r="B75" s="165"/>
      <c r="C75" s="166"/>
      <c r="D75" s="34">
        <f t="shared" ref="D75:G75" si="6">SUM(D65:D74)</f>
        <v>907572.18321000016</v>
      </c>
      <c r="E75" s="34">
        <f t="shared" si="6"/>
        <v>19472</v>
      </c>
      <c r="F75" s="34">
        <f t="shared" si="6"/>
        <v>74595.754209999999</v>
      </c>
      <c r="G75" s="34">
        <f t="shared" si="6"/>
        <v>365257.15</v>
      </c>
      <c r="H75" s="34">
        <f>SUM(H65:H74)</f>
        <v>242974</v>
      </c>
      <c r="I75" s="34">
        <f t="shared" ref="I75:L75" si="7">SUM(I65:I74)</f>
        <v>77300</v>
      </c>
      <c r="J75" s="34">
        <f t="shared" si="7"/>
        <v>120000</v>
      </c>
      <c r="K75" s="34">
        <f t="shared" si="7"/>
        <v>30000</v>
      </c>
      <c r="L75" s="34">
        <f t="shared" si="7"/>
        <v>0</v>
      </c>
      <c r="M75" s="19"/>
      <c r="N75" s="4"/>
      <c r="O75" s="4"/>
    </row>
    <row r="76" spans="1:15" ht="18" customHeight="1" x14ac:dyDescent="0.25">
      <c r="A76" s="89" t="s">
        <v>39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1"/>
      <c r="O76" s="4"/>
    </row>
    <row r="77" spans="1:15" ht="24" customHeight="1" x14ac:dyDescent="0.25">
      <c r="A77" s="147">
        <v>523</v>
      </c>
      <c r="B77" s="42">
        <v>4262</v>
      </c>
      <c r="C77" s="37" t="s">
        <v>74</v>
      </c>
      <c r="D77" s="44">
        <v>49400.004000000001</v>
      </c>
      <c r="E77" s="47">
        <v>0</v>
      </c>
      <c r="F77" s="46">
        <v>48.884</v>
      </c>
      <c r="G77" s="44">
        <v>1351.12</v>
      </c>
      <c r="H77" s="33">
        <v>48000</v>
      </c>
      <c r="I77" s="46">
        <v>0</v>
      </c>
      <c r="J77" s="46">
        <v>0</v>
      </c>
      <c r="K77" s="46">
        <v>0</v>
      </c>
      <c r="L77" s="46">
        <v>0</v>
      </c>
      <c r="M77" s="49" t="s">
        <v>16</v>
      </c>
      <c r="O77" s="4"/>
    </row>
    <row r="78" spans="1:15" ht="45" customHeight="1" x14ac:dyDescent="0.25">
      <c r="A78" s="155">
        <v>525</v>
      </c>
      <c r="B78" s="42">
        <v>4002</v>
      </c>
      <c r="C78" s="37" t="s">
        <v>43</v>
      </c>
      <c r="D78" s="44">
        <v>63566.11634</v>
      </c>
      <c r="E78" s="47">
        <v>133</v>
      </c>
      <c r="F78" s="46">
        <v>1257.11634</v>
      </c>
      <c r="G78" s="44">
        <v>28176</v>
      </c>
      <c r="H78" s="33">
        <v>34000</v>
      </c>
      <c r="I78" s="46">
        <v>0</v>
      </c>
      <c r="J78" s="46">
        <v>0</v>
      </c>
      <c r="K78" s="46">
        <v>0</v>
      </c>
      <c r="L78" s="46">
        <v>0</v>
      </c>
      <c r="M78" s="49" t="s">
        <v>16</v>
      </c>
      <c r="O78" s="4"/>
    </row>
    <row r="79" spans="1:15" ht="24" customHeight="1" x14ac:dyDescent="0.25">
      <c r="A79" s="155">
        <v>527</v>
      </c>
      <c r="B79" s="42">
        <v>4289</v>
      </c>
      <c r="C79" s="9" t="s">
        <v>85</v>
      </c>
      <c r="D79" s="44">
        <v>100000</v>
      </c>
      <c r="E79" s="47">
        <v>0</v>
      </c>
      <c r="F79" s="46">
        <v>0</v>
      </c>
      <c r="G79" s="44">
        <v>2000</v>
      </c>
      <c r="H79" s="33">
        <v>3000</v>
      </c>
      <c r="I79" s="46">
        <v>5000</v>
      </c>
      <c r="J79" s="46">
        <v>75000</v>
      </c>
      <c r="K79" s="46">
        <v>15000</v>
      </c>
      <c r="L79" s="46">
        <v>0</v>
      </c>
      <c r="M79" s="49" t="s">
        <v>16</v>
      </c>
      <c r="O79" s="4"/>
    </row>
    <row r="80" spans="1:15" ht="24" customHeight="1" x14ac:dyDescent="0.25">
      <c r="A80" s="155">
        <v>529</v>
      </c>
      <c r="B80" s="42">
        <v>4259</v>
      </c>
      <c r="C80" s="37" t="s">
        <v>75</v>
      </c>
      <c r="D80" s="44">
        <v>14432.880000000001</v>
      </c>
      <c r="E80" s="47">
        <v>32.880000000000003</v>
      </c>
      <c r="F80" s="46">
        <v>260.14999999999998</v>
      </c>
      <c r="G80" s="44">
        <v>10139.85</v>
      </c>
      <c r="H80" s="33">
        <v>4000</v>
      </c>
      <c r="I80" s="46">
        <v>0</v>
      </c>
      <c r="J80" s="46">
        <v>0</v>
      </c>
      <c r="K80" s="46">
        <v>0</v>
      </c>
      <c r="L80" s="46">
        <v>0</v>
      </c>
      <c r="M80" s="49" t="s">
        <v>16</v>
      </c>
      <c r="O80" s="4"/>
    </row>
    <row r="81" spans="1:15" ht="34.5" customHeight="1" x14ac:dyDescent="0.25">
      <c r="A81" s="155">
        <v>531</v>
      </c>
      <c r="B81" s="156">
        <v>4272</v>
      </c>
      <c r="C81" s="37" t="s">
        <v>77</v>
      </c>
      <c r="D81" s="44">
        <v>38055</v>
      </c>
      <c r="E81" s="47">
        <v>55</v>
      </c>
      <c r="F81" s="46">
        <v>0</v>
      </c>
      <c r="G81" s="44">
        <v>1500</v>
      </c>
      <c r="H81" s="33">
        <v>36500</v>
      </c>
      <c r="I81" s="46">
        <v>0</v>
      </c>
      <c r="J81" s="46">
        <v>0</v>
      </c>
      <c r="K81" s="46">
        <v>0</v>
      </c>
      <c r="L81" s="46">
        <v>0</v>
      </c>
      <c r="M81" s="49" t="s">
        <v>16</v>
      </c>
      <c r="O81" s="4"/>
    </row>
    <row r="82" spans="1:15" ht="24" customHeight="1" x14ac:dyDescent="0.25">
      <c r="A82" s="155">
        <v>533</v>
      </c>
      <c r="B82" s="42">
        <v>4162</v>
      </c>
      <c r="C82" s="9" t="s">
        <v>47</v>
      </c>
      <c r="D82" s="44">
        <v>50095.636859999999</v>
      </c>
      <c r="E82" s="47">
        <v>0</v>
      </c>
      <c r="F82" s="46">
        <v>4805.8368600000003</v>
      </c>
      <c r="G82" s="44">
        <v>21189.8</v>
      </c>
      <c r="H82" s="33">
        <v>24100</v>
      </c>
      <c r="I82" s="46">
        <v>0</v>
      </c>
      <c r="J82" s="46">
        <v>0</v>
      </c>
      <c r="K82" s="46">
        <v>0</v>
      </c>
      <c r="L82" s="46">
        <v>0</v>
      </c>
      <c r="M82" s="49" t="s">
        <v>16</v>
      </c>
      <c r="O82" s="4"/>
    </row>
    <row r="83" spans="1:15" ht="24" customHeight="1" x14ac:dyDescent="0.25">
      <c r="A83" s="155">
        <v>535</v>
      </c>
      <c r="B83" s="42">
        <v>4275</v>
      </c>
      <c r="C83" s="9" t="s">
        <v>78</v>
      </c>
      <c r="D83" s="44">
        <v>17974</v>
      </c>
      <c r="E83" s="47">
        <v>474</v>
      </c>
      <c r="F83" s="46">
        <v>0</v>
      </c>
      <c r="G83" s="44">
        <v>1500</v>
      </c>
      <c r="H83" s="33">
        <v>16000</v>
      </c>
      <c r="I83" s="46">
        <v>0</v>
      </c>
      <c r="J83" s="46">
        <v>0</v>
      </c>
      <c r="K83" s="46">
        <v>0</v>
      </c>
      <c r="L83" s="46">
        <v>0</v>
      </c>
      <c r="M83" s="49" t="s">
        <v>16</v>
      </c>
      <c r="O83" s="4"/>
    </row>
    <row r="84" spans="1:15" ht="24" customHeight="1" x14ac:dyDescent="0.25">
      <c r="A84" s="155">
        <v>537</v>
      </c>
      <c r="B84" s="42">
        <v>4282</v>
      </c>
      <c r="C84" s="9" t="s">
        <v>83</v>
      </c>
      <c r="D84" s="44">
        <v>11500</v>
      </c>
      <c r="E84" s="47">
        <v>0</v>
      </c>
      <c r="F84" s="46">
        <v>0</v>
      </c>
      <c r="G84" s="44">
        <v>1500</v>
      </c>
      <c r="H84" s="33">
        <v>5000</v>
      </c>
      <c r="I84" s="46">
        <v>5000</v>
      </c>
      <c r="J84" s="46">
        <v>0</v>
      </c>
      <c r="K84" s="46">
        <v>0</v>
      </c>
      <c r="L84" s="46">
        <v>0</v>
      </c>
      <c r="M84" s="49" t="s">
        <v>16</v>
      </c>
      <c r="O84" s="4"/>
    </row>
    <row r="85" spans="1:15" ht="24" customHeight="1" x14ac:dyDescent="0.25">
      <c r="A85" s="155">
        <v>539</v>
      </c>
      <c r="B85" s="42">
        <v>4004</v>
      </c>
      <c r="C85" s="9" t="s">
        <v>45</v>
      </c>
      <c r="D85" s="44">
        <v>48500.05</v>
      </c>
      <c r="E85" s="47">
        <v>0</v>
      </c>
      <c r="F85" s="46">
        <v>681.2299999999999</v>
      </c>
      <c r="G85" s="44">
        <v>20818.82</v>
      </c>
      <c r="H85" s="33">
        <v>27000</v>
      </c>
      <c r="I85" s="46">
        <v>0</v>
      </c>
      <c r="J85" s="46">
        <v>0</v>
      </c>
      <c r="K85" s="46">
        <v>0</v>
      </c>
      <c r="L85" s="46">
        <v>0</v>
      </c>
      <c r="M85" s="49" t="s">
        <v>16</v>
      </c>
      <c r="O85" s="4"/>
    </row>
    <row r="86" spans="1:15" ht="24" customHeight="1" x14ac:dyDescent="0.25">
      <c r="A86" s="155">
        <v>541</v>
      </c>
      <c r="B86" s="42">
        <v>4283</v>
      </c>
      <c r="C86" s="9" t="s">
        <v>84</v>
      </c>
      <c r="D86" s="44">
        <v>13500</v>
      </c>
      <c r="E86" s="47">
        <v>0</v>
      </c>
      <c r="F86" s="46">
        <v>0</v>
      </c>
      <c r="G86" s="44">
        <v>1500</v>
      </c>
      <c r="H86" s="33">
        <v>6000</v>
      </c>
      <c r="I86" s="46">
        <v>6000</v>
      </c>
      <c r="J86" s="46">
        <v>0</v>
      </c>
      <c r="K86" s="46">
        <v>0</v>
      </c>
      <c r="L86" s="46">
        <v>0</v>
      </c>
      <c r="M86" s="49" t="s">
        <v>16</v>
      </c>
      <c r="O86" s="4"/>
    </row>
    <row r="87" spans="1:15" ht="42" x14ac:dyDescent="0.25">
      <c r="A87" s="155">
        <v>543</v>
      </c>
      <c r="B87" s="42">
        <v>5868</v>
      </c>
      <c r="C87" s="9" t="s">
        <v>46</v>
      </c>
      <c r="D87" s="44">
        <v>63549.987200000003</v>
      </c>
      <c r="E87" s="47">
        <v>0</v>
      </c>
      <c r="F87" s="46">
        <v>1742.1671999999999</v>
      </c>
      <c r="G87" s="44">
        <v>5258.82</v>
      </c>
      <c r="H87" s="33">
        <v>20000</v>
      </c>
      <c r="I87" s="46">
        <v>36549</v>
      </c>
      <c r="J87" s="46">
        <v>0</v>
      </c>
      <c r="K87" s="46">
        <v>0</v>
      </c>
      <c r="L87" s="46">
        <v>0</v>
      </c>
      <c r="M87" s="49" t="s">
        <v>16</v>
      </c>
      <c r="O87" s="4"/>
    </row>
    <row r="88" spans="1:15" ht="34.5" customHeight="1" x14ac:dyDescent="0.25">
      <c r="A88" s="155">
        <v>545</v>
      </c>
      <c r="B88" s="42">
        <v>5867</v>
      </c>
      <c r="C88" s="37" t="s">
        <v>41</v>
      </c>
      <c r="D88" s="44">
        <v>149100.25</v>
      </c>
      <c r="E88" s="47">
        <v>0</v>
      </c>
      <c r="F88" s="46">
        <v>2058.21</v>
      </c>
      <c r="G88" s="44">
        <v>30703.040000000001</v>
      </c>
      <c r="H88" s="33">
        <v>101339</v>
      </c>
      <c r="I88" s="46">
        <v>15000</v>
      </c>
      <c r="J88" s="46">
        <v>0</v>
      </c>
      <c r="K88" s="46">
        <v>0</v>
      </c>
      <c r="L88" s="46">
        <v>0</v>
      </c>
      <c r="M88" s="49" t="s">
        <v>16</v>
      </c>
      <c r="O88" s="4"/>
    </row>
    <row r="89" spans="1:15" ht="24" customHeight="1" x14ac:dyDescent="0.25">
      <c r="A89" s="155">
        <v>547</v>
      </c>
      <c r="B89" s="42">
        <v>4201</v>
      </c>
      <c r="C89" s="37" t="s">
        <v>49</v>
      </c>
      <c r="D89" s="44">
        <v>25600</v>
      </c>
      <c r="E89" s="16"/>
      <c r="F89" s="46">
        <v>160</v>
      </c>
      <c r="G89" s="44">
        <v>440</v>
      </c>
      <c r="H89" s="33">
        <v>10000</v>
      </c>
      <c r="I89" s="46">
        <v>15000</v>
      </c>
      <c r="J89" s="46">
        <v>0</v>
      </c>
      <c r="K89" s="46">
        <v>0</v>
      </c>
      <c r="L89" s="46">
        <v>0</v>
      </c>
      <c r="M89" s="49" t="s">
        <v>16</v>
      </c>
      <c r="O89" s="4"/>
    </row>
    <row r="90" spans="1:15" ht="24" customHeight="1" x14ac:dyDescent="0.25">
      <c r="A90" s="155">
        <v>549</v>
      </c>
      <c r="B90" s="104">
        <v>5681</v>
      </c>
      <c r="C90" s="37" t="s">
        <v>44</v>
      </c>
      <c r="D90" s="44">
        <v>539376</v>
      </c>
      <c r="E90" s="47">
        <v>0</v>
      </c>
      <c r="F90" s="46">
        <v>2403</v>
      </c>
      <c r="G90" s="44">
        <v>5973.49</v>
      </c>
      <c r="H90" s="33">
        <v>4000</v>
      </c>
      <c r="I90" s="46">
        <v>6000</v>
      </c>
      <c r="J90" s="46">
        <v>1000</v>
      </c>
      <c r="K90" s="46">
        <v>0</v>
      </c>
      <c r="L90" s="46">
        <v>0</v>
      </c>
      <c r="M90" s="49" t="s">
        <v>216</v>
      </c>
      <c r="O90" s="4"/>
    </row>
    <row r="91" spans="1:15" ht="24" customHeight="1" x14ac:dyDescent="0.25">
      <c r="A91" s="155">
        <v>551</v>
      </c>
      <c r="B91" s="104">
        <v>4263</v>
      </c>
      <c r="C91" s="105" t="s">
        <v>89</v>
      </c>
      <c r="D91" s="44">
        <v>104988</v>
      </c>
      <c r="E91" s="47">
        <v>180.29</v>
      </c>
      <c r="F91" s="46">
        <v>1536.7</v>
      </c>
      <c r="G91" s="44">
        <v>271</v>
      </c>
      <c r="H91" s="33">
        <v>15000</v>
      </c>
      <c r="I91" s="46">
        <v>25000</v>
      </c>
      <c r="J91" s="46">
        <v>0</v>
      </c>
      <c r="K91" s="46">
        <v>0</v>
      </c>
      <c r="L91" s="46">
        <v>0</v>
      </c>
      <c r="M91" s="49" t="s">
        <v>217</v>
      </c>
      <c r="O91" s="4"/>
    </row>
    <row r="92" spans="1:15" ht="31.5" x14ac:dyDescent="0.25">
      <c r="A92" s="155">
        <v>553</v>
      </c>
      <c r="B92" s="104">
        <v>4321</v>
      </c>
      <c r="C92" s="105" t="s">
        <v>160</v>
      </c>
      <c r="D92" s="44">
        <v>6600</v>
      </c>
      <c r="E92" s="47">
        <v>100</v>
      </c>
      <c r="F92" s="46">
        <v>0</v>
      </c>
      <c r="G92" s="44">
        <v>500</v>
      </c>
      <c r="H92" s="33">
        <v>6000</v>
      </c>
      <c r="I92" s="46">
        <v>0</v>
      </c>
      <c r="J92" s="46">
        <v>0</v>
      </c>
      <c r="K92" s="46">
        <v>0</v>
      </c>
      <c r="L92" s="46">
        <v>0</v>
      </c>
      <c r="M92" s="49" t="s">
        <v>16</v>
      </c>
      <c r="O92" s="4"/>
    </row>
    <row r="93" spans="1:15" ht="24" customHeight="1" x14ac:dyDescent="0.25">
      <c r="A93" s="155">
        <v>555</v>
      </c>
      <c r="B93" s="104">
        <v>4320</v>
      </c>
      <c r="C93" s="99" t="s">
        <v>161</v>
      </c>
      <c r="D93" s="44">
        <v>4500</v>
      </c>
      <c r="E93" s="47">
        <v>0</v>
      </c>
      <c r="F93" s="46">
        <v>0</v>
      </c>
      <c r="G93" s="44">
        <v>500</v>
      </c>
      <c r="H93" s="33">
        <v>4000</v>
      </c>
      <c r="I93" s="46">
        <v>0</v>
      </c>
      <c r="J93" s="46">
        <v>0</v>
      </c>
      <c r="K93" s="46">
        <v>0</v>
      </c>
      <c r="L93" s="46">
        <v>0</v>
      </c>
      <c r="M93" s="49" t="s">
        <v>16</v>
      </c>
      <c r="O93" s="4"/>
    </row>
    <row r="94" spans="1:15" ht="34.5" customHeight="1" x14ac:dyDescent="0.25">
      <c r="A94" s="155">
        <v>557</v>
      </c>
      <c r="B94" s="104">
        <v>4319</v>
      </c>
      <c r="C94" s="105" t="s">
        <v>110</v>
      </c>
      <c r="D94" s="44">
        <v>2500</v>
      </c>
      <c r="E94" s="47">
        <v>0</v>
      </c>
      <c r="F94" s="46">
        <v>0</v>
      </c>
      <c r="G94" s="44">
        <v>500</v>
      </c>
      <c r="H94" s="33">
        <v>2000</v>
      </c>
      <c r="I94" s="46">
        <v>0</v>
      </c>
      <c r="J94" s="46">
        <v>0</v>
      </c>
      <c r="K94" s="46">
        <v>0</v>
      </c>
      <c r="L94" s="46">
        <v>0</v>
      </c>
      <c r="M94" s="49" t="s">
        <v>16</v>
      </c>
      <c r="O94" s="4"/>
    </row>
    <row r="95" spans="1:15" ht="34.5" customHeight="1" x14ac:dyDescent="0.25">
      <c r="A95" s="155">
        <v>559</v>
      </c>
      <c r="B95" s="157">
        <v>4318</v>
      </c>
      <c r="C95" s="99" t="s">
        <v>162</v>
      </c>
      <c r="D95" s="44">
        <v>3300</v>
      </c>
      <c r="E95" s="108">
        <v>0</v>
      </c>
      <c r="F95" s="46">
        <v>0</v>
      </c>
      <c r="G95" s="44">
        <v>300</v>
      </c>
      <c r="H95" s="33">
        <v>3000</v>
      </c>
      <c r="I95" s="46">
        <v>0</v>
      </c>
      <c r="J95" s="46">
        <v>0</v>
      </c>
      <c r="K95" s="46">
        <v>0</v>
      </c>
      <c r="L95" s="46">
        <v>0</v>
      </c>
      <c r="M95" s="49" t="s">
        <v>16</v>
      </c>
      <c r="O95" s="4"/>
    </row>
    <row r="96" spans="1:15" ht="34.5" customHeight="1" x14ac:dyDescent="0.25">
      <c r="A96" s="155">
        <v>561</v>
      </c>
      <c r="B96" s="104">
        <v>4317</v>
      </c>
      <c r="C96" s="105" t="s">
        <v>163</v>
      </c>
      <c r="D96" s="44">
        <v>6500</v>
      </c>
      <c r="E96" s="47">
        <v>0</v>
      </c>
      <c r="F96" s="46">
        <v>0</v>
      </c>
      <c r="G96" s="44">
        <v>500</v>
      </c>
      <c r="H96" s="33">
        <v>6000</v>
      </c>
      <c r="I96" s="46">
        <v>0</v>
      </c>
      <c r="J96" s="46">
        <v>0</v>
      </c>
      <c r="K96" s="46">
        <v>0</v>
      </c>
      <c r="L96" s="46">
        <v>0</v>
      </c>
      <c r="M96" s="49" t="s">
        <v>16</v>
      </c>
      <c r="O96" s="4"/>
    </row>
    <row r="97" spans="1:15" ht="24" customHeight="1" x14ac:dyDescent="0.25">
      <c r="A97" s="155">
        <v>563</v>
      </c>
      <c r="B97" s="104">
        <v>4316</v>
      </c>
      <c r="C97" s="105" t="s">
        <v>164</v>
      </c>
      <c r="D97" s="44">
        <v>7500</v>
      </c>
      <c r="E97" s="47">
        <v>0</v>
      </c>
      <c r="F97" s="46">
        <v>0</v>
      </c>
      <c r="G97" s="44">
        <v>500</v>
      </c>
      <c r="H97" s="33">
        <v>7000</v>
      </c>
      <c r="I97" s="46">
        <v>0</v>
      </c>
      <c r="J97" s="46">
        <v>0</v>
      </c>
      <c r="K97" s="46">
        <v>0</v>
      </c>
      <c r="L97" s="46">
        <v>0</v>
      </c>
      <c r="M97" s="49" t="s">
        <v>16</v>
      </c>
      <c r="O97" s="4"/>
    </row>
    <row r="98" spans="1:15" ht="24" customHeight="1" x14ac:dyDescent="0.25">
      <c r="A98" s="155">
        <v>565</v>
      </c>
      <c r="B98" s="104">
        <v>4315</v>
      </c>
      <c r="C98" s="105" t="s">
        <v>109</v>
      </c>
      <c r="D98" s="44">
        <v>2300</v>
      </c>
      <c r="E98" s="47">
        <v>0</v>
      </c>
      <c r="F98" s="46">
        <v>0</v>
      </c>
      <c r="G98" s="44">
        <v>300</v>
      </c>
      <c r="H98" s="33">
        <v>2000</v>
      </c>
      <c r="I98" s="46">
        <v>0</v>
      </c>
      <c r="J98" s="46">
        <v>0</v>
      </c>
      <c r="K98" s="46">
        <v>0</v>
      </c>
      <c r="L98" s="46">
        <v>0</v>
      </c>
      <c r="M98" s="49" t="s">
        <v>16</v>
      </c>
      <c r="O98" s="4"/>
    </row>
    <row r="99" spans="1:15" ht="31.5" x14ac:dyDescent="0.25">
      <c r="A99" s="155">
        <v>567</v>
      </c>
      <c r="B99" s="104">
        <v>4314</v>
      </c>
      <c r="C99" s="105" t="s">
        <v>108</v>
      </c>
      <c r="D99" s="44">
        <v>1200</v>
      </c>
      <c r="E99" s="47">
        <v>0</v>
      </c>
      <c r="F99" s="46">
        <v>0</v>
      </c>
      <c r="G99" s="44">
        <v>200</v>
      </c>
      <c r="H99" s="33">
        <v>1000</v>
      </c>
      <c r="I99" s="46">
        <v>0</v>
      </c>
      <c r="J99" s="46">
        <v>0</v>
      </c>
      <c r="K99" s="46">
        <v>0</v>
      </c>
      <c r="L99" s="46">
        <v>0</v>
      </c>
      <c r="M99" s="49" t="s">
        <v>16</v>
      </c>
      <c r="O99" s="4"/>
    </row>
    <row r="100" spans="1:15" ht="24" customHeight="1" x14ac:dyDescent="0.25">
      <c r="A100" s="155">
        <v>569</v>
      </c>
      <c r="B100" s="104">
        <v>4258</v>
      </c>
      <c r="C100" s="9" t="s">
        <v>79</v>
      </c>
      <c r="D100" s="44">
        <v>25153.881690000002</v>
      </c>
      <c r="E100" s="47">
        <v>400</v>
      </c>
      <c r="F100" s="46">
        <v>6740.79169</v>
      </c>
      <c r="G100" s="44">
        <v>2383.09</v>
      </c>
      <c r="H100" s="33">
        <v>15630</v>
      </c>
      <c r="I100" s="46">
        <v>0</v>
      </c>
      <c r="J100" s="46">
        <v>0</v>
      </c>
      <c r="K100" s="46">
        <v>0</v>
      </c>
      <c r="L100" s="46">
        <v>0</v>
      </c>
      <c r="M100" s="49" t="s">
        <v>16</v>
      </c>
      <c r="O100" s="4"/>
    </row>
    <row r="101" spans="1:15" ht="24" customHeight="1" x14ac:dyDescent="0.25">
      <c r="A101" s="155">
        <v>571</v>
      </c>
      <c r="B101" s="104">
        <v>4281</v>
      </c>
      <c r="C101" s="9" t="s">
        <v>82</v>
      </c>
      <c r="D101" s="44">
        <v>10699.84</v>
      </c>
      <c r="E101" s="47">
        <v>200</v>
      </c>
      <c r="F101" s="46">
        <v>0</v>
      </c>
      <c r="G101" s="44">
        <v>46.84</v>
      </c>
      <c r="H101" s="33">
        <v>10453</v>
      </c>
      <c r="I101" s="46">
        <v>0</v>
      </c>
      <c r="J101" s="46">
        <v>0</v>
      </c>
      <c r="K101" s="46">
        <v>0</v>
      </c>
      <c r="L101" s="46">
        <v>0</v>
      </c>
      <c r="M101" s="49" t="s">
        <v>16</v>
      </c>
      <c r="O101" s="4"/>
    </row>
    <row r="102" spans="1:15" ht="24" customHeight="1" x14ac:dyDescent="0.25">
      <c r="A102" s="155">
        <v>573</v>
      </c>
      <c r="B102" s="104">
        <v>4367</v>
      </c>
      <c r="C102" s="105" t="s">
        <v>165</v>
      </c>
      <c r="D102" s="44">
        <v>1150</v>
      </c>
      <c r="E102" s="47">
        <v>0</v>
      </c>
      <c r="F102" s="46">
        <v>0</v>
      </c>
      <c r="G102" s="44">
        <v>0</v>
      </c>
      <c r="H102" s="33">
        <v>1150</v>
      </c>
      <c r="I102" s="46">
        <v>0</v>
      </c>
      <c r="J102" s="46">
        <v>0</v>
      </c>
      <c r="K102" s="46">
        <v>0</v>
      </c>
      <c r="L102" s="46">
        <v>0</v>
      </c>
      <c r="M102" s="49" t="s">
        <v>16</v>
      </c>
      <c r="O102" s="4"/>
    </row>
    <row r="103" spans="1:15" ht="24" customHeight="1" x14ac:dyDescent="0.25">
      <c r="A103" s="155">
        <v>575</v>
      </c>
      <c r="B103" s="104">
        <v>4368</v>
      </c>
      <c r="C103" s="105" t="s">
        <v>166</v>
      </c>
      <c r="D103" s="44">
        <v>2700</v>
      </c>
      <c r="E103" s="47">
        <v>0</v>
      </c>
      <c r="F103" s="46">
        <v>0</v>
      </c>
      <c r="G103" s="44">
        <v>0</v>
      </c>
      <c r="H103" s="33">
        <v>2700</v>
      </c>
      <c r="I103" s="46">
        <v>0</v>
      </c>
      <c r="J103" s="46">
        <v>0</v>
      </c>
      <c r="K103" s="46">
        <v>0</v>
      </c>
      <c r="L103" s="46">
        <v>0</v>
      </c>
      <c r="M103" s="49" t="s">
        <v>16</v>
      </c>
      <c r="O103" s="4"/>
    </row>
    <row r="104" spans="1:15" ht="34.5" customHeight="1" x14ac:dyDescent="0.25">
      <c r="A104" s="155">
        <v>577</v>
      </c>
      <c r="B104" s="104">
        <v>4095</v>
      </c>
      <c r="C104" s="105" t="s">
        <v>88</v>
      </c>
      <c r="D104" s="44">
        <v>102580.007</v>
      </c>
      <c r="E104" s="47">
        <v>80</v>
      </c>
      <c r="F104" s="46">
        <v>1082.597</v>
      </c>
      <c r="G104" s="44">
        <v>1417.41</v>
      </c>
      <c r="H104" s="33">
        <v>50000</v>
      </c>
      <c r="I104" s="46">
        <v>50000</v>
      </c>
      <c r="J104" s="46">
        <v>0</v>
      </c>
      <c r="K104" s="46">
        <v>0</v>
      </c>
      <c r="L104" s="46">
        <v>0</v>
      </c>
      <c r="M104" s="49" t="s">
        <v>16</v>
      </c>
      <c r="O104" s="4"/>
    </row>
    <row r="105" spans="1:15" ht="24" customHeight="1" x14ac:dyDescent="0.25">
      <c r="A105" s="155">
        <v>579</v>
      </c>
      <c r="B105" s="104">
        <v>4082</v>
      </c>
      <c r="C105" s="105" t="s">
        <v>167</v>
      </c>
      <c r="D105" s="44">
        <v>10300</v>
      </c>
      <c r="E105" s="47">
        <v>0</v>
      </c>
      <c r="F105" s="46">
        <v>0</v>
      </c>
      <c r="G105" s="44">
        <v>1300</v>
      </c>
      <c r="H105" s="33">
        <v>9000</v>
      </c>
      <c r="I105" s="46">
        <v>0</v>
      </c>
      <c r="J105" s="46">
        <v>0</v>
      </c>
      <c r="K105" s="46">
        <v>0</v>
      </c>
      <c r="L105" s="46">
        <v>0</v>
      </c>
      <c r="M105" s="49" t="s">
        <v>16</v>
      </c>
      <c r="O105" s="4"/>
    </row>
    <row r="106" spans="1:15" ht="31.5" x14ac:dyDescent="0.25">
      <c r="A106" s="155">
        <v>581</v>
      </c>
      <c r="B106" s="104">
        <v>5967</v>
      </c>
      <c r="C106" s="105" t="s">
        <v>168</v>
      </c>
      <c r="D106" s="44">
        <v>9300</v>
      </c>
      <c r="E106" s="47">
        <v>0</v>
      </c>
      <c r="F106" s="46">
        <v>226.27</v>
      </c>
      <c r="G106" s="44">
        <v>73.73</v>
      </c>
      <c r="H106" s="33">
        <v>9000</v>
      </c>
      <c r="I106" s="46">
        <v>0</v>
      </c>
      <c r="J106" s="46">
        <v>0</v>
      </c>
      <c r="K106" s="46">
        <v>0</v>
      </c>
      <c r="L106" s="46">
        <v>0</v>
      </c>
      <c r="M106" s="49" t="s">
        <v>16</v>
      </c>
      <c r="O106" s="4"/>
    </row>
    <row r="107" spans="1:15" ht="24" customHeight="1" x14ac:dyDescent="0.25">
      <c r="A107" s="155">
        <v>583</v>
      </c>
      <c r="B107" s="104">
        <v>4034</v>
      </c>
      <c r="C107" s="105" t="s">
        <v>42</v>
      </c>
      <c r="D107" s="44">
        <v>28500</v>
      </c>
      <c r="E107" s="47">
        <v>0</v>
      </c>
      <c r="F107" s="46">
        <v>0</v>
      </c>
      <c r="G107" s="44">
        <v>2500</v>
      </c>
      <c r="H107" s="33">
        <v>10000</v>
      </c>
      <c r="I107" s="46">
        <v>8500</v>
      </c>
      <c r="J107" s="46">
        <v>7500</v>
      </c>
      <c r="K107" s="46">
        <v>0</v>
      </c>
      <c r="L107" s="46">
        <v>0</v>
      </c>
      <c r="M107" s="49" t="s">
        <v>16</v>
      </c>
      <c r="O107" s="4"/>
    </row>
    <row r="108" spans="1:15" ht="24" customHeight="1" x14ac:dyDescent="0.25">
      <c r="A108" s="155">
        <v>585</v>
      </c>
      <c r="B108" s="104">
        <v>4254</v>
      </c>
      <c r="C108" s="37" t="s">
        <v>76</v>
      </c>
      <c r="D108" s="44">
        <v>22900.008529999999</v>
      </c>
      <c r="E108" s="47">
        <v>0</v>
      </c>
      <c r="F108" s="46">
        <v>3437.9385299999999</v>
      </c>
      <c r="G108" s="44">
        <v>6962.07</v>
      </c>
      <c r="H108" s="33">
        <v>12500</v>
      </c>
      <c r="I108" s="46">
        <v>0</v>
      </c>
      <c r="J108" s="46">
        <v>0</v>
      </c>
      <c r="K108" s="46">
        <v>0</v>
      </c>
      <c r="L108" s="46">
        <v>0</v>
      </c>
      <c r="M108" s="49" t="s">
        <v>16</v>
      </c>
      <c r="O108" s="4"/>
    </row>
    <row r="109" spans="1:15" ht="24" customHeight="1" x14ac:dyDescent="0.25">
      <c r="A109" s="155">
        <v>587</v>
      </c>
      <c r="B109" s="104">
        <v>4374</v>
      </c>
      <c r="C109" s="105" t="s">
        <v>169</v>
      </c>
      <c r="D109" s="44">
        <v>1500</v>
      </c>
      <c r="E109" s="47">
        <v>0</v>
      </c>
      <c r="F109" s="46">
        <v>0</v>
      </c>
      <c r="G109" s="44">
        <v>0</v>
      </c>
      <c r="H109" s="33">
        <v>1500</v>
      </c>
      <c r="I109" s="46">
        <v>0</v>
      </c>
      <c r="J109" s="46">
        <v>0</v>
      </c>
      <c r="K109" s="46">
        <v>0</v>
      </c>
      <c r="L109" s="46">
        <v>0</v>
      </c>
      <c r="M109" s="49" t="s">
        <v>16</v>
      </c>
      <c r="O109" s="4"/>
    </row>
    <row r="110" spans="1:15" ht="24" customHeight="1" x14ac:dyDescent="0.25">
      <c r="A110" s="155">
        <v>589</v>
      </c>
      <c r="B110" s="104">
        <v>4375</v>
      </c>
      <c r="C110" s="105" t="s">
        <v>170</v>
      </c>
      <c r="D110" s="44">
        <v>4000</v>
      </c>
      <c r="E110" s="47">
        <v>0</v>
      </c>
      <c r="F110" s="46">
        <v>0</v>
      </c>
      <c r="G110" s="44">
        <v>0</v>
      </c>
      <c r="H110" s="33">
        <v>4000</v>
      </c>
      <c r="I110" s="46">
        <v>0</v>
      </c>
      <c r="J110" s="46">
        <v>0</v>
      </c>
      <c r="K110" s="46">
        <v>0</v>
      </c>
      <c r="L110" s="46">
        <v>0</v>
      </c>
      <c r="M110" s="49" t="s">
        <v>16</v>
      </c>
      <c r="O110" s="4"/>
    </row>
    <row r="111" spans="1:15" ht="24" customHeight="1" x14ac:dyDescent="0.25">
      <c r="A111" s="155">
        <v>591</v>
      </c>
      <c r="B111" s="104">
        <v>4376</v>
      </c>
      <c r="C111" s="105" t="s">
        <v>111</v>
      </c>
      <c r="D111" s="44">
        <v>7000</v>
      </c>
      <c r="E111" s="47">
        <v>0</v>
      </c>
      <c r="F111" s="46">
        <v>0</v>
      </c>
      <c r="G111" s="44">
        <v>0</v>
      </c>
      <c r="H111" s="33">
        <v>7000</v>
      </c>
      <c r="I111" s="46">
        <v>0</v>
      </c>
      <c r="J111" s="46">
        <v>0</v>
      </c>
      <c r="K111" s="46">
        <v>0</v>
      </c>
      <c r="L111" s="46">
        <v>0</v>
      </c>
      <c r="M111" s="49" t="s">
        <v>16</v>
      </c>
      <c r="O111" s="4"/>
    </row>
    <row r="112" spans="1:15" ht="24" customHeight="1" x14ac:dyDescent="0.25">
      <c r="A112" s="155">
        <v>593</v>
      </c>
      <c r="B112" s="104">
        <v>4377</v>
      </c>
      <c r="C112" s="105" t="s">
        <v>171</v>
      </c>
      <c r="D112" s="44">
        <v>22543</v>
      </c>
      <c r="E112" s="47">
        <v>543</v>
      </c>
      <c r="F112" s="46">
        <v>0</v>
      </c>
      <c r="G112" s="44">
        <v>0</v>
      </c>
      <c r="H112" s="33">
        <v>2000</v>
      </c>
      <c r="I112" s="46">
        <v>20000</v>
      </c>
      <c r="J112" s="46">
        <v>0</v>
      </c>
      <c r="K112" s="46">
        <v>0</v>
      </c>
      <c r="L112" s="46">
        <v>0</v>
      </c>
      <c r="M112" s="49" t="s">
        <v>16</v>
      </c>
      <c r="O112" s="4"/>
    </row>
    <row r="113" spans="1:15" ht="24" customHeight="1" x14ac:dyDescent="0.25">
      <c r="A113" s="155">
        <v>595</v>
      </c>
      <c r="B113" s="104">
        <v>4378</v>
      </c>
      <c r="C113" s="105" t="s">
        <v>112</v>
      </c>
      <c r="D113" s="44">
        <v>900</v>
      </c>
      <c r="E113" s="47">
        <v>0</v>
      </c>
      <c r="F113" s="46">
        <v>0</v>
      </c>
      <c r="G113" s="44">
        <v>0</v>
      </c>
      <c r="H113" s="33">
        <v>900</v>
      </c>
      <c r="I113" s="46">
        <v>0</v>
      </c>
      <c r="J113" s="46">
        <v>0</v>
      </c>
      <c r="K113" s="46">
        <v>0</v>
      </c>
      <c r="L113" s="46">
        <v>0</v>
      </c>
      <c r="M113" s="49" t="s">
        <v>16</v>
      </c>
      <c r="O113" s="4"/>
    </row>
    <row r="114" spans="1:15" ht="24" customHeight="1" x14ac:dyDescent="0.25">
      <c r="A114" s="155">
        <v>597</v>
      </c>
      <c r="B114" s="104">
        <v>4379</v>
      </c>
      <c r="C114" s="105" t="s">
        <v>113</v>
      </c>
      <c r="D114" s="44">
        <v>3500</v>
      </c>
      <c r="E114" s="47">
        <v>0</v>
      </c>
      <c r="F114" s="46">
        <v>0</v>
      </c>
      <c r="G114" s="44">
        <v>0</v>
      </c>
      <c r="H114" s="33">
        <v>3500</v>
      </c>
      <c r="I114" s="46">
        <v>0</v>
      </c>
      <c r="J114" s="46">
        <v>0</v>
      </c>
      <c r="K114" s="46">
        <v>0</v>
      </c>
      <c r="L114" s="46">
        <v>0</v>
      </c>
      <c r="M114" s="49" t="s">
        <v>16</v>
      </c>
      <c r="O114" s="4"/>
    </row>
    <row r="115" spans="1:15" ht="24" customHeight="1" x14ac:dyDescent="0.25">
      <c r="A115" s="155">
        <v>599</v>
      </c>
      <c r="B115" s="104">
        <v>4380</v>
      </c>
      <c r="C115" s="105" t="s">
        <v>172</v>
      </c>
      <c r="D115" s="44">
        <v>2630</v>
      </c>
      <c r="E115" s="47">
        <v>130</v>
      </c>
      <c r="F115" s="46">
        <v>0</v>
      </c>
      <c r="G115" s="44">
        <v>0</v>
      </c>
      <c r="H115" s="33">
        <v>2500</v>
      </c>
      <c r="I115" s="46">
        <v>0</v>
      </c>
      <c r="J115" s="46">
        <v>0</v>
      </c>
      <c r="K115" s="46">
        <v>0</v>
      </c>
      <c r="L115" s="46">
        <v>0</v>
      </c>
      <c r="M115" s="49" t="s">
        <v>16</v>
      </c>
      <c r="O115" s="4"/>
    </row>
    <row r="116" spans="1:15" ht="24" customHeight="1" x14ac:dyDescent="0.25">
      <c r="A116" s="155">
        <v>601</v>
      </c>
      <c r="B116" s="104">
        <v>4381</v>
      </c>
      <c r="C116" s="99" t="s">
        <v>173</v>
      </c>
      <c r="D116" s="44">
        <v>850</v>
      </c>
      <c r="E116" s="47">
        <v>0</v>
      </c>
      <c r="F116" s="46">
        <v>0</v>
      </c>
      <c r="G116" s="44">
        <v>0</v>
      </c>
      <c r="H116" s="33">
        <v>850</v>
      </c>
      <c r="I116" s="46">
        <v>0</v>
      </c>
      <c r="J116" s="46">
        <v>0</v>
      </c>
      <c r="K116" s="46">
        <v>0</v>
      </c>
      <c r="L116" s="46">
        <v>0</v>
      </c>
      <c r="M116" s="49" t="s">
        <v>16</v>
      </c>
      <c r="O116" s="4"/>
    </row>
    <row r="117" spans="1:15" ht="24" customHeight="1" x14ac:dyDescent="0.25">
      <c r="A117" s="155">
        <v>603</v>
      </c>
      <c r="B117" s="104">
        <v>4382</v>
      </c>
      <c r="C117" s="105" t="s">
        <v>174</v>
      </c>
      <c r="D117" s="44">
        <v>2000</v>
      </c>
      <c r="E117" s="47">
        <v>0</v>
      </c>
      <c r="F117" s="46">
        <v>0</v>
      </c>
      <c r="G117" s="44">
        <v>0</v>
      </c>
      <c r="H117" s="33">
        <v>2000</v>
      </c>
      <c r="I117" s="46">
        <v>0</v>
      </c>
      <c r="J117" s="46">
        <v>0</v>
      </c>
      <c r="K117" s="46">
        <v>0</v>
      </c>
      <c r="L117" s="46">
        <v>0</v>
      </c>
      <c r="M117" s="49" t="s">
        <v>16</v>
      </c>
      <c r="O117" s="4"/>
    </row>
    <row r="118" spans="1:15" ht="24" customHeight="1" x14ac:dyDescent="0.25">
      <c r="A118" s="155">
        <v>605</v>
      </c>
      <c r="B118" s="104">
        <v>4383</v>
      </c>
      <c r="C118" s="105" t="s">
        <v>114</v>
      </c>
      <c r="D118" s="44">
        <v>9500</v>
      </c>
      <c r="E118" s="47">
        <v>0</v>
      </c>
      <c r="F118" s="46">
        <v>0</v>
      </c>
      <c r="G118" s="44">
        <v>0</v>
      </c>
      <c r="H118" s="33">
        <v>9500</v>
      </c>
      <c r="I118" s="46">
        <v>0</v>
      </c>
      <c r="J118" s="46">
        <v>0</v>
      </c>
      <c r="K118" s="46">
        <v>0</v>
      </c>
      <c r="L118" s="46">
        <v>0</v>
      </c>
      <c r="M118" s="49" t="s">
        <v>16</v>
      </c>
      <c r="O118" s="4"/>
    </row>
    <row r="119" spans="1:15" ht="24" customHeight="1" x14ac:dyDescent="0.25">
      <c r="A119" s="155">
        <v>607</v>
      </c>
      <c r="B119" s="104">
        <v>4384</v>
      </c>
      <c r="C119" s="99" t="s">
        <v>127</v>
      </c>
      <c r="D119" s="44">
        <v>6000</v>
      </c>
      <c r="E119" s="47">
        <v>0</v>
      </c>
      <c r="F119" s="46">
        <v>0</v>
      </c>
      <c r="G119" s="44">
        <v>0</v>
      </c>
      <c r="H119" s="33">
        <v>6000</v>
      </c>
      <c r="I119" s="46">
        <v>0</v>
      </c>
      <c r="J119" s="46">
        <v>0</v>
      </c>
      <c r="K119" s="46">
        <v>0</v>
      </c>
      <c r="L119" s="46">
        <v>0</v>
      </c>
      <c r="M119" s="49" t="s">
        <v>16</v>
      </c>
      <c r="O119" s="4"/>
    </row>
    <row r="120" spans="1:15" ht="24" customHeight="1" x14ac:dyDescent="0.25">
      <c r="A120" s="155">
        <v>609</v>
      </c>
      <c r="B120" s="104">
        <v>4385</v>
      </c>
      <c r="C120" s="105" t="s">
        <v>115</v>
      </c>
      <c r="D120" s="44">
        <v>9400</v>
      </c>
      <c r="E120" s="47">
        <v>0</v>
      </c>
      <c r="F120" s="46">
        <v>0</v>
      </c>
      <c r="G120" s="44">
        <v>0</v>
      </c>
      <c r="H120" s="33">
        <v>400</v>
      </c>
      <c r="I120" s="46">
        <v>9000</v>
      </c>
      <c r="J120" s="46">
        <v>0</v>
      </c>
      <c r="K120" s="46">
        <v>0</v>
      </c>
      <c r="L120" s="46">
        <v>0</v>
      </c>
      <c r="M120" s="49" t="s">
        <v>16</v>
      </c>
      <c r="O120" s="4"/>
    </row>
    <row r="121" spans="1:15" ht="24" customHeight="1" x14ac:dyDescent="0.25">
      <c r="A121" s="155">
        <v>611</v>
      </c>
      <c r="B121" s="104">
        <v>4386</v>
      </c>
      <c r="C121" s="105" t="s">
        <v>175</v>
      </c>
      <c r="D121" s="44">
        <v>15000</v>
      </c>
      <c r="E121" s="47">
        <v>0</v>
      </c>
      <c r="F121" s="46">
        <v>0</v>
      </c>
      <c r="G121" s="44">
        <v>0</v>
      </c>
      <c r="H121" s="33">
        <v>15000</v>
      </c>
      <c r="I121" s="46">
        <v>0</v>
      </c>
      <c r="J121" s="46">
        <v>0</v>
      </c>
      <c r="K121" s="46">
        <v>0</v>
      </c>
      <c r="L121" s="46">
        <v>0</v>
      </c>
      <c r="M121" s="49" t="s">
        <v>16</v>
      </c>
      <c r="O121" s="4"/>
    </row>
    <row r="122" spans="1:15" ht="24" customHeight="1" x14ac:dyDescent="0.25">
      <c r="A122" s="155">
        <v>613</v>
      </c>
      <c r="B122" s="104">
        <v>4387</v>
      </c>
      <c r="C122" s="105" t="s">
        <v>116</v>
      </c>
      <c r="D122" s="44">
        <v>650</v>
      </c>
      <c r="E122" s="16">
        <v>0</v>
      </c>
      <c r="F122" s="46">
        <v>0</v>
      </c>
      <c r="G122" s="44">
        <v>0</v>
      </c>
      <c r="H122" s="33">
        <v>650</v>
      </c>
      <c r="I122" s="46">
        <v>0</v>
      </c>
      <c r="J122" s="46">
        <v>0</v>
      </c>
      <c r="K122" s="46">
        <v>0</v>
      </c>
      <c r="L122" s="46">
        <v>0</v>
      </c>
      <c r="M122" s="49" t="s">
        <v>16</v>
      </c>
      <c r="O122" s="4"/>
    </row>
    <row r="123" spans="1:15" ht="24" customHeight="1" x14ac:dyDescent="0.25">
      <c r="A123" s="155">
        <v>615</v>
      </c>
      <c r="B123" s="104">
        <v>4388</v>
      </c>
      <c r="C123" s="105" t="s">
        <v>117</v>
      </c>
      <c r="D123" s="44">
        <v>3000</v>
      </c>
      <c r="E123" s="47">
        <v>500</v>
      </c>
      <c r="F123" s="46">
        <v>0</v>
      </c>
      <c r="G123" s="44">
        <v>0</v>
      </c>
      <c r="H123" s="33">
        <v>2500</v>
      </c>
      <c r="I123" s="46">
        <v>0</v>
      </c>
      <c r="J123" s="46">
        <v>0</v>
      </c>
      <c r="K123" s="46">
        <v>0</v>
      </c>
      <c r="L123" s="46">
        <v>0</v>
      </c>
      <c r="M123" s="49" t="s">
        <v>16</v>
      </c>
      <c r="O123" s="4"/>
    </row>
    <row r="124" spans="1:15" ht="24" customHeight="1" x14ac:dyDescent="0.25">
      <c r="A124" s="155">
        <v>617</v>
      </c>
      <c r="B124" s="104">
        <v>4389</v>
      </c>
      <c r="C124" s="105" t="s">
        <v>176</v>
      </c>
      <c r="D124" s="44">
        <v>2000</v>
      </c>
      <c r="E124" s="47">
        <v>0</v>
      </c>
      <c r="F124" s="46">
        <v>0</v>
      </c>
      <c r="G124" s="44">
        <v>0</v>
      </c>
      <c r="H124" s="33">
        <v>2000</v>
      </c>
      <c r="I124" s="46">
        <v>0</v>
      </c>
      <c r="J124" s="46">
        <v>0</v>
      </c>
      <c r="K124" s="46">
        <v>0</v>
      </c>
      <c r="L124" s="46">
        <v>0</v>
      </c>
      <c r="M124" s="49" t="s">
        <v>16</v>
      </c>
      <c r="O124" s="4"/>
    </row>
    <row r="125" spans="1:15" ht="34.5" customHeight="1" x14ac:dyDescent="0.25">
      <c r="A125" s="155">
        <v>619</v>
      </c>
      <c r="B125" s="104">
        <v>4390</v>
      </c>
      <c r="C125" s="105" t="s">
        <v>177</v>
      </c>
      <c r="D125" s="44">
        <v>24326</v>
      </c>
      <c r="E125" s="47">
        <v>326</v>
      </c>
      <c r="F125" s="46">
        <v>0</v>
      </c>
      <c r="G125" s="44">
        <v>0</v>
      </c>
      <c r="H125" s="33">
        <v>24000</v>
      </c>
      <c r="I125" s="46">
        <v>0</v>
      </c>
      <c r="J125" s="46">
        <v>0</v>
      </c>
      <c r="K125" s="46">
        <v>0</v>
      </c>
      <c r="L125" s="46">
        <v>0</v>
      </c>
      <c r="M125" s="49" t="s">
        <v>16</v>
      </c>
      <c r="O125" s="4"/>
    </row>
    <row r="126" spans="1:15" ht="24" customHeight="1" x14ac:dyDescent="0.25">
      <c r="A126" s="155">
        <v>621</v>
      </c>
      <c r="B126" s="104">
        <v>4391</v>
      </c>
      <c r="C126" s="105" t="s">
        <v>178</v>
      </c>
      <c r="D126" s="44">
        <v>5000</v>
      </c>
      <c r="E126" s="47">
        <v>0</v>
      </c>
      <c r="F126" s="46">
        <v>0</v>
      </c>
      <c r="G126" s="44">
        <v>0</v>
      </c>
      <c r="H126" s="33">
        <v>300</v>
      </c>
      <c r="I126" s="46">
        <v>4700</v>
      </c>
      <c r="J126" s="46">
        <v>0</v>
      </c>
      <c r="K126" s="46">
        <v>0</v>
      </c>
      <c r="L126" s="46">
        <v>0</v>
      </c>
      <c r="M126" s="49" t="s">
        <v>16</v>
      </c>
      <c r="O126" s="4"/>
    </row>
    <row r="127" spans="1:15" ht="34.5" customHeight="1" x14ac:dyDescent="0.25">
      <c r="A127" s="155">
        <v>623</v>
      </c>
      <c r="B127" s="104">
        <v>4392</v>
      </c>
      <c r="C127" s="105" t="s">
        <v>179</v>
      </c>
      <c r="D127" s="44">
        <v>2000</v>
      </c>
      <c r="E127" s="47">
        <v>0</v>
      </c>
      <c r="F127" s="46">
        <v>0</v>
      </c>
      <c r="G127" s="44">
        <v>0</v>
      </c>
      <c r="H127" s="33">
        <v>2000</v>
      </c>
      <c r="I127" s="46">
        <v>0</v>
      </c>
      <c r="J127" s="46">
        <v>0</v>
      </c>
      <c r="K127" s="46">
        <v>0</v>
      </c>
      <c r="L127" s="46">
        <v>0</v>
      </c>
      <c r="M127" s="49" t="s">
        <v>16</v>
      </c>
      <c r="O127" s="4"/>
    </row>
    <row r="128" spans="1:15" ht="24" customHeight="1" x14ac:dyDescent="0.25">
      <c r="A128" s="155">
        <v>625</v>
      </c>
      <c r="B128" s="104">
        <v>4393</v>
      </c>
      <c r="C128" s="105" t="s">
        <v>118</v>
      </c>
      <c r="D128" s="44">
        <v>37000</v>
      </c>
      <c r="E128" s="47">
        <v>0</v>
      </c>
      <c r="F128" s="46">
        <v>0</v>
      </c>
      <c r="G128" s="44">
        <v>0</v>
      </c>
      <c r="H128" s="33">
        <v>2000</v>
      </c>
      <c r="I128" s="46">
        <v>10000</v>
      </c>
      <c r="J128" s="46">
        <v>25000</v>
      </c>
      <c r="K128" s="46">
        <v>0</v>
      </c>
      <c r="L128" s="46">
        <v>0</v>
      </c>
      <c r="M128" s="49" t="s">
        <v>16</v>
      </c>
      <c r="O128" s="4"/>
    </row>
    <row r="129" spans="1:15" ht="31.5" x14ac:dyDescent="0.25">
      <c r="A129" s="155">
        <v>627</v>
      </c>
      <c r="B129" s="104">
        <v>4394</v>
      </c>
      <c r="C129" s="105" t="s">
        <v>119</v>
      </c>
      <c r="D129" s="44">
        <v>7000</v>
      </c>
      <c r="E129" s="47">
        <v>0</v>
      </c>
      <c r="F129" s="46">
        <v>0</v>
      </c>
      <c r="G129" s="44">
        <v>0</v>
      </c>
      <c r="H129" s="33">
        <v>7000</v>
      </c>
      <c r="I129" s="46">
        <v>0</v>
      </c>
      <c r="J129" s="46">
        <v>0</v>
      </c>
      <c r="K129" s="46">
        <v>0</v>
      </c>
      <c r="L129" s="46">
        <v>0</v>
      </c>
      <c r="M129" s="49" t="s">
        <v>16</v>
      </c>
      <c r="O129" s="4"/>
    </row>
    <row r="130" spans="1:15" ht="24" customHeight="1" x14ac:dyDescent="0.25">
      <c r="A130" s="155">
        <v>629</v>
      </c>
      <c r="B130" s="104">
        <v>4163</v>
      </c>
      <c r="C130" s="105" t="s">
        <v>48</v>
      </c>
      <c r="D130" s="44">
        <v>9837</v>
      </c>
      <c r="E130" s="47">
        <v>187</v>
      </c>
      <c r="F130" s="46">
        <v>204</v>
      </c>
      <c r="G130" s="44">
        <v>5296</v>
      </c>
      <c r="H130" s="33">
        <v>4150</v>
      </c>
      <c r="I130" s="46">
        <v>0</v>
      </c>
      <c r="J130" s="46">
        <v>0</v>
      </c>
      <c r="K130" s="46">
        <v>0</v>
      </c>
      <c r="L130" s="46">
        <v>0</v>
      </c>
      <c r="M130" s="49" t="s">
        <v>16</v>
      </c>
      <c r="O130" s="4"/>
    </row>
    <row r="131" spans="1:15" ht="24" customHeight="1" x14ac:dyDescent="0.25">
      <c r="A131" s="155">
        <v>631</v>
      </c>
      <c r="B131" s="104">
        <v>4395</v>
      </c>
      <c r="C131" s="105" t="s">
        <v>120</v>
      </c>
      <c r="D131" s="44">
        <v>3500</v>
      </c>
      <c r="E131" s="47">
        <v>0</v>
      </c>
      <c r="F131" s="46">
        <v>0</v>
      </c>
      <c r="G131" s="44">
        <v>0</v>
      </c>
      <c r="H131" s="33">
        <v>3500</v>
      </c>
      <c r="I131" s="46">
        <v>0</v>
      </c>
      <c r="J131" s="46">
        <v>0</v>
      </c>
      <c r="K131" s="46">
        <v>0</v>
      </c>
      <c r="L131" s="46">
        <v>0</v>
      </c>
      <c r="M131" s="49" t="s">
        <v>16</v>
      </c>
      <c r="O131" s="4"/>
    </row>
    <row r="132" spans="1:15" ht="34.5" customHeight="1" x14ac:dyDescent="0.25">
      <c r="A132" s="155">
        <v>633</v>
      </c>
      <c r="B132" s="104">
        <v>4396</v>
      </c>
      <c r="C132" s="105" t="s">
        <v>180</v>
      </c>
      <c r="D132" s="44">
        <v>15700</v>
      </c>
      <c r="E132" s="47">
        <v>0</v>
      </c>
      <c r="F132" s="46">
        <v>0</v>
      </c>
      <c r="G132" s="44">
        <v>0</v>
      </c>
      <c r="H132" s="33">
        <v>700</v>
      </c>
      <c r="I132" s="46">
        <v>15000</v>
      </c>
      <c r="J132" s="46">
        <v>0</v>
      </c>
      <c r="K132" s="46">
        <v>0</v>
      </c>
      <c r="L132" s="46">
        <v>0</v>
      </c>
      <c r="M132" s="49" t="s">
        <v>16</v>
      </c>
      <c r="O132" s="4"/>
    </row>
    <row r="133" spans="1:15" ht="34.5" customHeight="1" x14ac:dyDescent="0.25">
      <c r="A133" s="155">
        <v>635</v>
      </c>
      <c r="B133" s="104">
        <v>4397</v>
      </c>
      <c r="C133" s="105" t="s">
        <v>181</v>
      </c>
      <c r="D133" s="44">
        <v>10150</v>
      </c>
      <c r="E133" s="47">
        <v>0</v>
      </c>
      <c r="F133" s="46">
        <v>0</v>
      </c>
      <c r="G133" s="44">
        <v>0</v>
      </c>
      <c r="H133" s="33">
        <v>150</v>
      </c>
      <c r="I133" s="46">
        <v>10000</v>
      </c>
      <c r="J133" s="46">
        <v>0</v>
      </c>
      <c r="K133" s="46">
        <v>0</v>
      </c>
      <c r="L133" s="46">
        <v>0</v>
      </c>
      <c r="M133" s="49" t="s">
        <v>16</v>
      </c>
      <c r="O133" s="4"/>
    </row>
    <row r="134" spans="1:15" ht="24" customHeight="1" x14ac:dyDescent="0.25">
      <c r="A134" s="155">
        <v>637</v>
      </c>
      <c r="B134" s="104">
        <v>4251</v>
      </c>
      <c r="C134" s="9" t="s">
        <v>81</v>
      </c>
      <c r="D134" s="44">
        <v>8678</v>
      </c>
      <c r="E134" s="47">
        <v>181</v>
      </c>
      <c r="F134" s="44">
        <v>2497</v>
      </c>
      <c r="G134" s="44">
        <v>3000</v>
      </c>
      <c r="H134" s="33">
        <v>3000</v>
      </c>
      <c r="I134" s="46">
        <v>0</v>
      </c>
      <c r="J134" s="46">
        <v>0</v>
      </c>
      <c r="K134" s="46">
        <v>0</v>
      </c>
      <c r="L134" s="46">
        <v>0</v>
      </c>
      <c r="M134" s="49" t="s">
        <v>16</v>
      </c>
      <c r="O134" s="4"/>
    </row>
    <row r="135" spans="1:15" ht="24" customHeight="1" x14ac:dyDescent="0.25">
      <c r="A135" s="155">
        <v>639</v>
      </c>
      <c r="B135" s="104">
        <v>4398</v>
      </c>
      <c r="C135" s="105" t="s">
        <v>182</v>
      </c>
      <c r="D135" s="44">
        <v>1000</v>
      </c>
      <c r="E135" s="47">
        <v>500</v>
      </c>
      <c r="F135" s="46">
        <v>0</v>
      </c>
      <c r="G135" s="44">
        <v>0</v>
      </c>
      <c r="H135" s="33">
        <v>500</v>
      </c>
      <c r="I135" s="46">
        <v>0</v>
      </c>
      <c r="J135" s="46">
        <v>0</v>
      </c>
      <c r="K135" s="46">
        <v>0</v>
      </c>
      <c r="L135" s="46">
        <v>0</v>
      </c>
      <c r="M135" s="49" t="s">
        <v>16</v>
      </c>
      <c r="O135" s="4"/>
    </row>
    <row r="136" spans="1:15" ht="24" customHeight="1" x14ac:dyDescent="0.25">
      <c r="A136" s="155">
        <v>641</v>
      </c>
      <c r="B136" s="104">
        <v>4399</v>
      </c>
      <c r="C136" s="105" t="s">
        <v>183</v>
      </c>
      <c r="D136" s="44">
        <v>3100</v>
      </c>
      <c r="E136" s="47">
        <v>0</v>
      </c>
      <c r="F136" s="46">
        <v>0</v>
      </c>
      <c r="G136" s="44">
        <v>0</v>
      </c>
      <c r="H136" s="33">
        <v>3100</v>
      </c>
      <c r="I136" s="46">
        <v>0</v>
      </c>
      <c r="J136" s="46">
        <v>0</v>
      </c>
      <c r="K136" s="46">
        <v>0</v>
      </c>
      <c r="L136" s="46">
        <v>0</v>
      </c>
      <c r="M136" s="49" t="s">
        <v>16</v>
      </c>
      <c r="O136" s="4"/>
    </row>
    <row r="137" spans="1:15" ht="24" customHeight="1" x14ac:dyDescent="0.25">
      <c r="A137" s="155">
        <v>643</v>
      </c>
      <c r="B137" s="104">
        <v>4400</v>
      </c>
      <c r="C137" s="105" t="s">
        <v>121</v>
      </c>
      <c r="D137" s="44">
        <v>2000</v>
      </c>
      <c r="E137" s="47">
        <v>0</v>
      </c>
      <c r="F137" s="46">
        <v>0</v>
      </c>
      <c r="G137" s="44">
        <v>0</v>
      </c>
      <c r="H137" s="33">
        <v>2000</v>
      </c>
      <c r="I137" s="46">
        <v>0</v>
      </c>
      <c r="J137" s="46">
        <v>0</v>
      </c>
      <c r="K137" s="46">
        <v>0</v>
      </c>
      <c r="L137" s="46">
        <v>0</v>
      </c>
      <c r="M137" s="49" t="s">
        <v>16</v>
      </c>
      <c r="O137" s="4"/>
    </row>
    <row r="138" spans="1:15" ht="34.5" customHeight="1" x14ac:dyDescent="0.25">
      <c r="A138" s="155">
        <v>645</v>
      </c>
      <c r="B138" s="104">
        <v>4401</v>
      </c>
      <c r="C138" s="105" t="s">
        <v>184</v>
      </c>
      <c r="D138" s="44">
        <v>26000</v>
      </c>
      <c r="E138" s="47">
        <v>0</v>
      </c>
      <c r="F138" s="46">
        <v>0</v>
      </c>
      <c r="G138" s="44">
        <v>0</v>
      </c>
      <c r="H138" s="33">
        <v>1000</v>
      </c>
      <c r="I138" s="46">
        <v>15000</v>
      </c>
      <c r="J138" s="46">
        <v>10000</v>
      </c>
      <c r="K138" s="46">
        <v>0</v>
      </c>
      <c r="L138" s="46">
        <v>0</v>
      </c>
      <c r="M138" s="49" t="s">
        <v>16</v>
      </c>
      <c r="O138" s="4"/>
    </row>
    <row r="139" spans="1:15" ht="24" customHeight="1" x14ac:dyDescent="0.25">
      <c r="A139" s="155">
        <v>647</v>
      </c>
      <c r="B139" s="104">
        <v>4402</v>
      </c>
      <c r="C139" s="99" t="s">
        <v>185</v>
      </c>
      <c r="D139" s="44">
        <v>2042</v>
      </c>
      <c r="E139" s="47">
        <v>42</v>
      </c>
      <c r="F139" s="46">
        <v>0</v>
      </c>
      <c r="G139" s="44">
        <v>0</v>
      </c>
      <c r="H139" s="33">
        <v>2000</v>
      </c>
      <c r="I139" s="46">
        <v>0</v>
      </c>
      <c r="J139" s="46">
        <v>0</v>
      </c>
      <c r="K139" s="46">
        <v>0</v>
      </c>
      <c r="L139" s="46">
        <v>0</v>
      </c>
      <c r="M139" s="49" t="s">
        <v>16</v>
      </c>
      <c r="O139" s="4"/>
    </row>
    <row r="140" spans="1:15" ht="24" customHeight="1" x14ac:dyDescent="0.25">
      <c r="A140" s="155">
        <v>649</v>
      </c>
      <c r="B140" s="104">
        <v>4403</v>
      </c>
      <c r="C140" s="105" t="s">
        <v>122</v>
      </c>
      <c r="D140" s="44">
        <v>1500</v>
      </c>
      <c r="E140" s="47">
        <v>0</v>
      </c>
      <c r="F140" s="46">
        <v>0</v>
      </c>
      <c r="G140" s="44">
        <v>0</v>
      </c>
      <c r="H140" s="33">
        <v>1500</v>
      </c>
      <c r="I140" s="46">
        <v>0</v>
      </c>
      <c r="J140" s="46">
        <v>0</v>
      </c>
      <c r="K140" s="46">
        <v>0</v>
      </c>
      <c r="L140" s="46">
        <v>0</v>
      </c>
      <c r="M140" s="49" t="s">
        <v>16</v>
      </c>
      <c r="O140" s="4"/>
    </row>
    <row r="141" spans="1:15" ht="24" customHeight="1" x14ac:dyDescent="0.25">
      <c r="A141" s="155">
        <v>651</v>
      </c>
      <c r="B141" s="104">
        <v>4404</v>
      </c>
      <c r="C141" s="105" t="s">
        <v>186</v>
      </c>
      <c r="D141" s="44">
        <v>9738</v>
      </c>
      <c r="E141" s="47">
        <v>38</v>
      </c>
      <c r="F141" s="46">
        <v>0</v>
      </c>
      <c r="G141" s="44">
        <v>0</v>
      </c>
      <c r="H141" s="33">
        <v>700</v>
      </c>
      <c r="I141" s="46">
        <v>3000</v>
      </c>
      <c r="J141" s="46">
        <v>3000</v>
      </c>
      <c r="K141" s="46">
        <v>3000</v>
      </c>
      <c r="L141" s="46">
        <v>0</v>
      </c>
      <c r="M141" s="49" t="s">
        <v>16</v>
      </c>
      <c r="O141" s="4"/>
    </row>
    <row r="142" spans="1:15" ht="24" customHeight="1" x14ac:dyDescent="0.25">
      <c r="A142" s="155">
        <v>653</v>
      </c>
      <c r="B142" s="104">
        <v>4405</v>
      </c>
      <c r="C142" s="99" t="s">
        <v>187</v>
      </c>
      <c r="D142" s="44">
        <v>4500</v>
      </c>
      <c r="E142" s="47">
        <v>0</v>
      </c>
      <c r="F142" s="46">
        <v>0</v>
      </c>
      <c r="G142" s="44">
        <v>0</v>
      </c>
      <c r="H142" s="33">
        <v>500</v>
      </c>
      <c r="I142" s="46">
        <v>4000</v>
      </c>
      <c r="J142" s="46">
        <v>0</v>
      </c>
      <c r="K142" s="46">
        <v>0</v>
      </c>
      <c r="L142" s="46">
        <v>0</v>
      </c>
      <c r="M142" s="49" t="s">
        <v>16</v>
      </c>
      <c r="O142" s="4"/>
    </row>
    <row r="143" spans="1:15" ht="24" customHeight="1" x14ac:dyDescent="0.25">
      <c r="A143" s="155">
        <v>655</v>
      </c>
      <c r="B143" s="104">
        <v>4406</v>
      </c>
      <c r="C143" s="105" t="s">
        <v>123</v>
      </c>
      <c r="D143" s="44">
        <v>6016</v>
      </c>
      <c r="E143" s="47">
        <v>16</v>
      </c>
      <c r="F143" s="46">
        <v>0</v>
      </c>
      <c r="G143" s="44">
        <v>0</v>
      </c>
      <c r="H143" s="33">
        <v>6000</v>
      </c>
      <c r="I143" s="46">
        <v>0</v>
      </c>
      <c r="J143" s="46">
        <v>0</v>
      </c>
      <c r="K143" s="46">
        <v>0</v>
      </c>
      <c r="L143" s="46">
        <v>0</v>
      </c>
      <c r="M143" s="49" t="s">
        <v>16</v>
      </c>
      <c r="O143" s="4"/>
    </row>
    <row r="144" spans="1:15" ht="24" customHeight="1" x14ac:dyDescent="0.25">
      <c r="A144" s="155">
        <v>657</v>
      </c>
      <c r="B144" s="104">
        <v>4407</v>
      </c>
      <c r="C144" s="105" t="s">
        <v>188</v>
      </c>
      <c r="D144" s="44">
        <v>500</v>
      </c>
      <c r="E144" s="47">
        <v>0</v>
      </c>
      <c r="F144" s="46">
        <v>0</v>
      </c>
      <c r="G144" s="44">
        <v>0</v>
      </c>
      <c r="H144" s="33">
        <v>500</v>
      </c>
      <c r="I144" s="46">
        <v>0</v>
      </c>
      <c r="J144" s="46">
        <v>0</v>
      </c>
      <c r="K144" s="46">
        <v>0</v>
      </c>
      <c r="L144" s="46">
        <v>0</v>
      </c>
      <c r="M144" s="49" t="s">
        <v>16</v>
      </c>
      <c r="O144" s="4"/>
    </row>
    <row r="145" spans="1:15" ht="34.5" customHeight="1" x14ac:dyDescent="0.25">
      <c r="A145" s="155">
        <v>659</v>
      </c>
      <c r="B145" s="104">
        <v>4412</v>
      </c>
      <c r="C145" s="105" t="s">
        <v>189</v>
      </c>
      <c r="D145" s="44">
        <v>16000</v>
      </c>
      <c r="E145" s="47">
        <v>0</v>
      </c>
      <c r="F145" s="46">
        <v>0</v>
      </c>
      <c r="G145" s="44">
        <v>0</v>
      </c>
      <c r="H145" s="33">
        <v>1000</v>
      </c>
      <c r="I145" s="46">
        <v>10000</v>
      </c>
      <c r="J145" s="46">
        <v>5000</v>
      </c>
      <c r="K145" s="46">
        <v>0</v>
      </c>
      <c r="L145" s="46">
        <v>0</v>
      </c>
      <c r="M145" s="49" t="s">
        <v>16</v>
      </c>
      <c r="O145" s="4"/>
    </row>
    <row r="146" spans="1:15" ht="31.5" x14ac:dyDescent="0.25">
      <c r="A146" s="155">
        <v>661</v>
      </c>
      <c r="B146" s="104">
        <v>4425</v>
      </c>
      <c r="C146" s="105" t="s">
        <v>124</v>
      </c>
      <c r="D146" s="44">
        <v>2011</v>
      </c>
      <c r="E146" s="47">
        <v>11</v>
      </c>
      <c r="F146" s="46">
        <v>0</v>
      </c>
      <c r="G146" s="44">
        <v>0</v>
      </c>
      <c r="H146" s="33">
        <v>2000</v>
      </c>
      <c r="I146" s="46">
        <v>0</v>
      </c>
      <c r="J146" s="46">
        <v>0</v>
      </c>
      <c r="K146" s="46">
        <v>0</v>
      </c>
      <c r="L146" s="46">
        <v>0</v>
      </c>
      <c r="M146" s="49" t="s">
        <v>16</v>
      </c>
      <c r="O146" s="4"/>
    </row>
    <row r="147" spans="1:15" ht="24" customHeight="1" x14ac:dyDescent="0.25">
      <c r="A147" s="155">
        <v>663</v>
      </c>
      <c r="B147" s="104">
        <v>4426</v>
      </c>
      <c r="C147" s="105" t="s">
        <v>125</v>
      </c>
      <c r="D147" s="44">
        <v>4900</v>
      </c>
      <c r="E147" s="47">
        <v>0</v>
      </c>
      <c r="F147" s="46">
        <v>0</v>
      </c>
      <c r="G147" s="44">
        <v>0</v>
      </c>
      <c r="H147" s="33">
        <v>4900</v>
      </c>
      <c r="I147" s="46">
        <v>0</v>
      </c>
      <c r="J147" s="46">
        <v>0</v>
      </c>
      <c r="K147" s="46">
        <v>0</v>
      </c>
      <c r="L147" s="46">
        <v>0</v>
      </c>
      <c r="M147" s="49" t="s">
        <v>16</v>
      </c>
      <c r="O147" s="4"/>
    </row>
    <row r="148" spans="1:15" ht="24" customHeight="1" x14ac:dyDescent="0.25">
      <c r="A148" s="155">
        <v>665</v>
      </c>
      <c r="B148" s="104">
        <v>4427</v>
      </c>
      <c r="C148" s="105" t="s">
        <v>126</v>
      </c>
      <c r="D148" s="44">
        <v>9500</v>
      </c>
      <c r="E148" s="47">
        <v>0</v>
      </c>
      <c r="F148" s="46">
        <v>0</v>
      </c>
      <c r="G148" s="44">
        <v>0</v>
      </c>
      <c r="H148" s="33">
        <v>1500</v>
      </c>
      <c r="I148" s="46">
        <v>8000</v>
      </c>
      <c r="J148" s="46">
        <v>0</v>
      </c>
      <c r="K148" s="46">
        <v>0</v>
      </c>
      <c r="L148" s="46">
        <v>0</v>
      </c>
      <c r="M148" s="49" t="s">
        <v>16</v>
      </c>
      <c r="O148" s="4"/>
    </row>
    <row r="149" spans="1:15" ht="24" customHeight="1" x14ac:dyDescent="0.25">
      <c r="A149" s="155">
        <v>667</v>
      </c>
      <c r="B149" s="104">
        <v>4428</v>
      </c>
      <c r="C149" s="105" t="s">
        <v>190</v>
      </c>
      <c r="D149" s="44">
        <v>12000</v>
      </c>
      <c r="E149" s="47">
        <v>0</v>
      </c>
      <c r="F149" s="46">
        <v>0</v>
      </c>
      <c r="G149" s="44">
        <v>0</v>
      </c>
      <c r="H149" s="33">
        <v>500</v>
      </c>
      <c r="I149" s="46">
        <v>11500</v>
      </c>
      <c r="J149" s="46">
        <v>0</v>
      </c>
      <c r="K149" s="46">
        <v>0</v>
      </c>
      <c r="L149" s="46">
        <v>0</v>
      </c>
      <c r="M149" s="49" t="s">
        <v>16</v>
      </c>
      <c r="O149" s="4"/>
    </row>
    <row r="150" spans="1:15" ht="24" customHeight="1" x14ac:dyDescent="0.25">
      <c r="A150" s="155">
        <v>669</v>
      </c>
      <c r="B150" s="104">
        <v>4429</v>
      </c>
      <c r="C150" s="99" t="s">
        <v>191</v>
      </c>
      <c r="D150" s="44">
        <v>2200</v>
      </c>
      <c r="E150" s="47">
        <v>0</v>
      </c>
      <c r="F150" s="46">
        <v>0</v>
      </c>
      <c r="G150" s="44">
        <v>0</v>
      </c>
      <c r="H150" s="33">
        <v>2200</v>
      </c>
      <c r="I150" s="46">
        <v>0</v>
      </c>
      <c r="J150" s="46">
        <v>0</v>
      </c>
      <c r="K150" s="46">
        <v>0</v>
      </c>
      <c r="L150" s="46">
        <v>0</v>
      </c>
      <c r="M150" s="49" t="s">
        <v>16</v>
      </c>
      <c r="O150" s="4"/>
    </row>
    <row r="151" spans="1:15" ht="34.5" customHeight="1" x14ac:dyDescent="0.25">
      <c r="A151" s="155">
        <v>671</v>
      </c>
      <c r="B151" s="104">
        <v>5915</v>
      </c>
      <c r="C151" s="105" t="s">
        <v>192</v>
      </c>
      <c r="D151" s="44">
        <v>122519</v>
      </c>
      <c r="E151" s="47">
        <v>0</v>
      </c>
      <c r="F151" s="46">
        <v>529.98</v>
      </c>
      <c r="G151" s="44">
        <v>1989.02</v>
      </c>
      <c r="H151" s="33">
        <v>5000</v>
      </c>
      <c r="I151" s="46">
        <v>50000</v>
      </c>
      <c r="J151" s="46">
        <v>65000</v>
      </c>
      <c r="K151" s="46">
        <v>0</v>
      </c>
      <c r="L151" s="46">
        <v>0</v>
      </c>
      <c r="M151" s="49" t="s">
        <v>16</v>
      </c>
      <c r="O151" s="4"/>
    </row>
    <row r="152" spans="1:15" ht="24" customHeight="1" x14ac:dyDescent="0.25">
      <c r="A152" s="155">
        <v>673</v>
      </c>
      <c r="B152" s="104">
        <v>4037</v>
      </c>
      <c r="C152" s="105" t="s">
        <v>193</v>
      </c>
      <c r="D152" s="44">
        <v>43618.005000000005</v>
      </c>
      <c r="E152" s="47">
        <v>18</v>
      </c>
      <c r="F152" s="46">
        <v>575.35500000000002</v>
      </c>
      <c r="G152" s="44">
        <v>24.65</v>
      </c>
      <c r="H152" s="33">
        <v>20000</v>
      </c>
      <c r="I152" s="46">
        <v>23000</v>
      </c>
      <c r="J152" s="46">
        <v>0</v>
      </c>
      <c r="K152" s="46">
        <v>0</v>
      </c>
      <c r="L152" s="46">
        <v>0</v>
      </c>
      <c r="M152" s="49" t="s">
        <v>16</v>
      </c>
      <c r="O152" s="4"/>
    </row>
    <row r="153" spans="1:15" ht="34.5" customHeight="1" x14ac:dyDescent="0.25">
      <c r="A153" s="155">
        <v>675</v>
      </c>
      <c r="B153" s="104">
        <v>5837</v>
      </c>
      <c r="C153" s="99" t="s">
        <v>194</v>
      </c>
      <c r="D153" s="44">
        <v>133708.516</v>
      </c>
      <c r="E153" s="47">
        <v>208</v>
      </c>
      <c r="F153" s="46">
        <v>936.54600000000005</v>
      </c>
      <c r="G153" s="44">
        <v>3063.97</v>
      </c>
      <c r="H153" s="33">
        <v>500</v>
      </c>
      <c r="I153" s="46">
        <v>5000</v>
      </c>
      <c r="J153" s="46">
        <v>50000</v>
      </c>
      <c r="K153" s="46">
        <v>74000</v>
      </c>
      <c r="L153" s="46">
        <v>0</v>
      </c>
      <c r="M153" s="49" t="s">
        <v>16</v>
      </c>
      <c r="O153" s="4"/>
    </row>
    <row r="154" spans="1:15" ht="24" customHeight="1" x14ac:dyDescent="0.25">
      <c r="A154" s="155">
        <v>677</v>
      </c>
      <c r="B154" s="104">
        <v>5879</v>
      </c>
      <c r="C154" s="105" t="s">
        <v>40</v>
      </c>
      <c r="D154" s="44">
        <v>56265.65</v>
      </c>
      <c r="E154" s="47">
        <v>0</v>
      </c>
      <c r="F154" s="46">
        <v>878.45</v>
      </c>
      <c r="G154" s="44">
        <v>387.2</v>
      </c>
      <c r="H154" s="33">
        <v>10000</v>
      </c>
      <c r="I154" s="46">
        <v>5000</v>
      </c>
      <c r="J154" s="46">
        <v>40000</v>
      </c>
      <c r="K154" s="46">
        <v>0</v>
      </c>
      <c r="L154" s="46">
        <v>0</v>
      </c>
      <c r="M154" s="49" t="s">
        <v>16</v>
      </c>
      <c r="O154" s="4"/>
    </row>
    <row r="155" spans="1:15" ht="34.5" customHeight="1" x14ac:dyDescent="0.25">
      <c r="A155" s="155">
        <v>679</v>
      </c>
      <c r="B155" s="104">
        <v>4276</v>
      </c>
      <c r="C155" s="105" t="s">
        <v>80</v>
      </c>
      <c r="D155" s="44">
        <v>52500</v>
      </c>
      <c r="E155" s="47">
        <v>0</v>
      </c>
      <c r="F155" s="46">
        <v>0</v>
      </c>
      <c r="G155" s="44">
        <v>2500</v>
      </c>
      <c r="H155" s="33">
        <v>20000</v>
      </c>
      <c r="I155" s="46">
        <v>30000</v>
      </c>
      <c r="J155" s="46">
        <v>0</v>
      </c>
      <c r="K155" s="46">
        <v>0</v>
      </c>
      <c r="L155" s="46">
        <v>0</v>
      </c>
      <c r="M155" s="49" t="s">
        <v>16</v>
      </c>
      <c r="O155" s="4"/>
    </row>
    <row r="156" spans="1:15" ht="24" customHeight="1" x14ac:dyDescent="0.25">
      <c r="A156" s="155">
        <v>681</v>
      </c>
      <c r="B156" s="104">
        <v>4080</v>
      </c>
      <c r="C156" s="105" t="s">
        <v>195</v>
      </c>
      <c r="D156" s="44">
        <v>43200</v>
      </c>
      <c r="E156" s="47">
        <v>0</v>
      </c>
      <c r="F156" s="46">
        <v>0</v>
      </c>
      <c r="G156" s="44">
        <v>200</v>
      </c>
      <c r="H156" s="33">
        <v>1000</v>
      </c>
      <c r="I156" s="46">
        <v>12000</v>
      </c>
      <c r="J156" s="46">
        <v>30000</v>
      </c>
      <c r="K156" s="46">
        <v>0</v>
      </c>
      <c r="L156" s="46">
        <v>0</v>
      </c>
      <c r="M156" s="49" t="s">
        <v>16</v>
      </c>
      <c r="O156" s="4"/>
    </row>
    <row r="157" spans="1:15" ht="34.5" customHeight="1" x14ac:dyDescent="0.25">
      <c r="A157" s="155">
        <v>683</v>
      </c>
      <c r="B157" s="104">
        <v>4430</v>
      </c>
      <c r="C157" s="105" t="s">
        <v>196</v>
      </c>
      <c r="D157" s="44">
        <v>115362</v>
      </c>
      <c r="E157" s="47">
        <v>162</v>
      </c>
      <c r="F157" s="46">
        <v>0</v>
      </c>
      <c r="G157" s="44">
        <v>200</v>
      </c>
      <c r="H157" s="33">
        <v>2000</v>
      </c>
      <c r="I157" s="46">
        <v>2000</v>
      </c>
      <c r="J157" s="46">
        <v>50000</v>
      </c>
      <c r="K157" s="46">
        <v>61000</v>
      </c>
      <c r="L157" s="46">
        <v>0</v>
      </c>
      <c r="M157" s="49" t="s">
        <v>16</v>
      </c>
      <c r="O157" s="4"/>
    </row>
    <row r="158" spans="1:15" ht="34.5" customHeight="1" x14ac:dyDescent="0.25">
      <c r="A158" s="155">
        <v>685</v>
      </c>
      <c r="B158" s="104">
        <v>4431</v>
      </c>
      <c r="C158" s="105" t="s">
        <v>197</v>
      </c>
      <c r="D158" s="44">
        <v>25669</v>
      </c>
      <c r="E158" s="47">
        <v>669</v>
      </c>
      <c r="F158" s="46">
        <v>0</v>
      </c>
      <c r="G158" s="44">
        <v>0</v>
      </c>
      <c r="H158" s="33">
        <v>10000</v>
      </c>
      <c r="I158" s="46">
        <v>15000</v>
      </c>
      <c r="J158" s="46">
        <v>0</v>
      </c>
      <c r="K158" s="46">
        <v>0</v>
      </c>
      <c r="L158" s="46">
        <v>0</v>
      </c>
      <c r="M158" s="49" t="s">
        <v>16</v>
      </c>
      <c r="O158" s="4"/>
    </row>
    <row r="159" spans="1:15" ht="24" customHeight="1" x14ac:dyDescent="0.25">
      <c r="A159" s="155">
        <v>687</v>
      </c>
      <c r="B159" s="104">
        <v>4432</v>
      </c>
      <c r="C159" s="105" t="s">
        <v>128</v>
      </c>
      <c r="D159" s="44">
        <v>16000</v>
      </c>
      <c r="E159" s="47">
        <v>400</v>
      </c>
      <c r="F159" s="46">
        <v>0</v>
      </c>
      <c r="G159" s="44">
        <v>0</v>
      </c>
      <c r="H159" s="33">
        <v>15600</v>
      </c>
      <c r="I159" s="46">
        <v>0</v>
      </c>
      <c r="J159" s="46">
        <v>0</v>
      </c>
      <c r="K159" s="46">
        <v>0</v>
      </c>
      <c r="L159" s="46">
        <v>0</v>
      </c>
      <c r="M159" s="49" t="s">
        <v>16</v>
      </c>
      <c r="O159" s="4"/>
    </row>
    <row r="160" spans="1:15" ht="24" customHeight="1" x14ac:dyDescent="0.25">
      <c r="A160" s="155">
        <v>689</v>
      </c>
      <c r="B160" s="104">
        <v>4435</v>
      </c>
      <c r="C160" s="105" t="s">
        <v>198</v>
      </c>
      <c r="D160" s="44">
        <v>20000</v>
      </c>
      <c r="E160" s="47">
        <v>0</v>
      </c>
      <c r="F160" s="46">
        <v>0</v>
      </c>
      <c r="G160" s="44">
        <v>0</v>
      </c>
      <c r="H160" s="33">
        <v>500</v>
      </c>
      <c r="I160" s="46">
        <v>2000</v>
      </c>
      <c r="J160" s="46">
        <v>17500</v>
      </c>
      <c r="K160" s="46">
        <v>0</v>
      </c>
      <c r="L160" s="46">
        <v>0</v>
      </c>
      <c r="M160" s="49" t="s">
        <v>16</v>
      </c>
      <c r="O160" s="4"/>
    </row>
    <row r="161" spans="1:15" ht="24" customHeight="1" x14ac:dyDescent="0.25">
      <c r="A161" s="155">
        <v>691</v>
      </c>
      <c r="B161" s="104">
        <v>4437</v>
      </c>
      <c r="C161" s="99" t="s">
        <v>129</v>
      </c>
      <c r="D161" s="44">
        <v>15060</v>
      </c>
      <c r="E161" s="47">
        <v>60</v>
      </c>
      <c r="F161" s="46">
        <v>0</v>
      </c>
      <c r="G161" s="44">
        <v>0</v>
      </c>
      <c r="H161" s="33">
        <v>1000</v>
      </c>
      <c r="I161" s="46">
        <v>14000</v>
      </c>
      <c r="J161" s="46">
        <v>0</v>
      </c>
      <c r="K161" s="46">
        <v>0</v>
      </c>
      <c r="L161" s="46">
        <v>0</v>
      </c>
      <c r="M161" s="49" t="s">
        <v>16</v>
      </c>
      <c r="O161" s="4"/>
    </row>
    <row r="162" spans="1:15" ht="24" customHeight="1" x14ac:dyDescent="0.25">
      <c r="A162" s="155">
        <v>693</v>
      </c>
      <c r="B162" s="104">
        <v>4438</v>
      </c>
      <c r="C162" s="105" t="s">
        <v>199</v>
      </c>
      <c r="D162" s="44">
        <v>30000</v>
      </c>
      <c r="E162" s="47">
        <v>0</v>
      </c>
      <c r="F162" s="46">
        <v>0</v>
      </c>
      <c r="G162" s="44">
        <v>0</v>
      </c>
      <c r="H162" s="33">
        <v>3000</v>
      </c>
      <c r="I162" s="46">
        <v>27000</v>
      </c>
      <c r="J162" s="46">
        <v>0</v>
      </c>
      <c r="K162" s="46">
        <v>0</v>
      </c>
      <c r="L162" s="46">
        <v>0</v>
      </c>
      <c r="M162" s="49" t="s">
        <v>16</v>
      </c>
      <c r="O162" s="4"/>
    </row>
    <row r="163" spans="1:15" ht="24" customHeight="1" x14ac:dyDescent="0.25">
      <c r="A163" s="155">
        <v>695</v>
      </c>
      <c r="B163" s="104">
        <v>4439</v>
      </c>
      <c r="C163" s="105" t="s">
        <v>200</v>
      </c>
      <c r="D163" s="44">
        <v>40109</v>
      </c>
      <c r="E163" s="47">
        <v>109</v>
      </c>
      <c r="F163" s="46">
        <v>0</v>
      </c>
      <c r="G163" s="44">
        <v>0</v>
      </c>
      <c r="H163" s="33">
        <v>2000</v>
      </c>
      <c r="I163" s="46">
        <v>10000</v>
      </c>
      <c r="J163" s="46">
        <v>28000</v>
      </c>
      <c r="K163" s="46">
        <v>0</v>
      </c>
      <c r="L163" s="46">
        <v>0</v>
      </c>
      <c r="M163" s="49" t="s">
        <v>16</v>
      </c>
      <c r="O163" s="4"/>
    </row>
    <row r="164" spans="1:15" ht="24" customHeight="1" x14ac:dyDescent="0.25">
      <c r="A164" s="155">
        <v>697</v>
      </c>
      <c r="B164" s="104">
        <v>4440</v>
      </c>
      <c r="C164" s="99" t="s">
        <v>201</v>
      </c>
      <c r="D164" s="44">
        <v>20000</v>
      </c>
      <c r="E164" s="47">
        <v>0</v>
      </c>
      <c r="F164" s="46">
        <v>0</v>
      </c>
      <c r="G164" s="44">
        <v>0</v>
      </c>
      <c r="H164" s="33">
        <v>2000</v>
      </c>
      <c r="I164" s="46">
        <v>18000</v>
      </c>
      <c r="J164" s="46">
        <v>0</v>
      </c>
      <c r="K164" s="46">
        <v>0</v>
      </c>
      <c r="L164" s="46">
        <v>0</v>
      </c>
      <c r="M164" s="49" t="s">
        <v>16</v>
      </c>
      <c r="O164" s="4"/>
    </row>
    <row r="165" spans="1:15" ht="45" customHeight="1" x14ac:dyDescent="0.25">
      <c r="A165" s="155">
        <v>699</v>
      </c>
      <c r="B165" s="104">
        <v>5999</v>
      </c>
      <c r="C165" s="37" t="s">
        <v>63</v>
      </c>
      <c r="D165" s="44">
        <v>166000.198</v>
      </c>
      <c r="E165" s="47">
        <v>0</v>
      </c>
      <c r="F165" s="46">
        <v>5061.1980000000003</v>
      </c>
      <c r="G165" s="44">
        <v>70600</v>
      </c>
      <c r="H165" s="33">
        <v>90339</v>
      </c>
      <c r="I165" s="46">
        <v>0</v>
      </c>
      <c r="J165" s="46">
        <v>0</v>
      </c>
      <c r="K165" s="46">
        <v>0</v>
      </c>
      <c r="L165" s="46">
        <v>0</v>
      </c>
      <c r="M165" s="49" t="s">
        <v>91</v>
      </c>
      <c r="O165" s="4"/>
    </row>
    <row r="166" spans="1:15" ht="45" customHeight="1" x14ac:dyDescent="0.25">
      <c r="A166" s="155">
        <v>701</v>
      </c>
      <c r="B166" s="104">
        <v>4264</v>
      </c>
      <c r="C166" s="37" t="s">
        <v>86</v>
      </c>
      <c r="D166" s="44">
        <v>282030</v>
      </c>
      <c r="E166" s="47">
        <v>0</v>
      </c>
      <c r="F166" s="46">
        <v>0</v>
      </c>
      <c r="G166" s="44">
        <v>3000</v>
      </c>
      <c r="H166" s="33">
        <v>8000</v>
      </c>
      <c r="I166" s="46">
        <v>91000</v>
      </c>
      <c r="J166" s="46">
        <v>180030</v>
      </c>
      <c r="K166" s="46">
        <v>0</v>
      </c>
      <c r="L166" s="46">
        <v>0</v>
      </c>
      <c r="M166" s="49" t="s">
        <v>218</v>
      </c>
      <c r="O166" s="4"/>
    </row>
    <row r="167" spans="1:15" ht="31.5" x14ac:dyDescent="0.25">
      <c r="A167" s="155">
        <v>703</v>
      </c>
      <c r="B167" s="104">
        <v>4102</v>
      </c>
      <c r="C167" s="37" t="s">
        <v>50</v>
      </c>
      <c r="D167" s="44">
        <v>10000</v>
      </c>
      <c r="E167" s="47">
        <v>0</v>
      </c>
      <c r="F167" s="46">
        <v>42052.455000000002</v>
      </c>
      <c r="G167" s="44">
        <v>14935</v>
      </c>
      <c r="H167" s="33">
        <v>10000</v>
      </c>
      <c r="I167" s="46">
        <v>0</v>
      </c>
      <c r="J167" s="46">
        <v>0</v>
      </c>
      <c r="K167" s="46">
        <v>0</v>
      </c>
      <c r="L167" s="46">
        <v>0</v>
      </c>
      <c r="M167" s="48" t="s">
        <v>211</v>
      </c>
      <c r="O167" s="4"/>
    </row>
    <row r="168" spans="1:15" ht="15.75" customHeight="1" x14ac:dyDescent="0.25">
      <c r="A168" s="164" t="s">
        <v>51</v>
      </c>
      <c r="B168" s="165"/>
      <c r="C168" s="166"/>
      <c r="D168" s="34">
        <f t="shared" ref="D168:G168" si="8">SUM(D77:D167)</f>
        <v>3046034.0306199994</v>
      </c>
      <c r="E168" s="34">
        <f t="shared" si="8"/>
        <v>5755.17</v>
      </c>
      <c r="F168" s="34">
        <f t="shared" si="8"/>
        <v>79175.875620000006</v>
      </c>
      <c r="G168" s="34">
        <f t="shared" si="8"/>
        <v>255500.92</v>
      </c>
      <c r="H168" s="34">
        <f>SUM(H77:H167)</f>
        <v>843311</v>
      </c>
      <c r="I168" s="34">
        <f t="shared" ref="I168:L168" si="9">SUM(I77:I167)</f>
        <v>596249</v>
      </c>
      <c r="J168" s="34">
        <f t="shared" si="9"/>
        <v>587030</v>
      </c>
      <c r="K168" s="34">
        <f t="shared" si="9"/>
        <v>153000</v>
      </c>
      <c r="L168" s="34">
        <f t="shared" si="9"/>
        <v>0</v>
      </c>
      <c r="M168" s="19"/>
      <c r="O168" s="4"/>
    </row>
    <row r="169" spans="1:15" ht="18" customHeight="1" x14ac:dyDescent="0.25">
      <c r="A169" s="94" t="s">
        <v>52</v>
      </c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6"/>
      <c r="O169" s="4"/>
    </row>
    <row r="170" spans="1:15" ht="24" customHeight="1" x14ac:dyDescent="0.25">
      <c r="A170" s="151">
        <v>780</v>
      </c>
      <c r="B170" s="42">
        <v>5100</v>
      </c>
      <c r="C170" s="9" t="s">
        <v>53</v>
      </c>
      <c r="D170" s="44">
        <v>364156.61514999997</v>
      </c>
      <c r="E170" s="47">
        <v>0</v>
      </c>
      <c r="F170" s="46">
        <v>133839.57514999999</v>
      </c>
      <c r="G170" s="44">
        <v>52760.04</v>
      </c>
      <c r="H170" s="33">
        <v>18515</v>
      </c>
      <c r="I170" s="46">
        <v>19330</v>
      </c>
      <c r="J170" s="46">
        <v>19485</v>
      </c>
      <c r="K170" s="46">
        <v>19641</v>
      </c>
      <c r="L170" s="46">
        <v>100586</v>
      </c>
      <c r="M170" s="49" t="s">
        <v>54</v>
      </c>
      <c r="N170" s="7"/>
      <c r="O170" s="4"/>
    </row>
    <row r="171" spans="1:15" ht="24" customHeight="1" x14ac:dyDescent="0.25">
      <c r="A171" s="158">
        <v>782</v>
      </c>
      <c r="B171" s="39">
        <v>5482</v>
      </c>
      <c r="C171" s="9" t="s">
        <v>69</v>
      </c>
      <c r="D171" s="44">
        <v>151153.234</v>
      </c>
      <c r="E171" s="47">
        <v>424.32</v>
      </c>
      <c r="F171" s="46">
        <v>2519.4340000000002</v>
      </c>
      <c r="G171" s="44">
        <v>20000.48000000001</v>
      </c>
      <c r="H171" s="33">
        <v>128209</v>
      </c>
      <c r="I171" s="46">
        <v>0</v>
      </c>
      <c r="J171" s="46">
        <v>0</v>
      </c>
      <c r="K171" s="46">
        <v>0</v>
      </c>
      <c r="L171" s="46">
        <v>0</v>
      </c>
      <c r="M171" s="49" t="s">
        <v>16</v>
      </c>
      <c r="O171" s="4"/>
    </row>
    <row r="172" spans="1:15" ht="24" customHeight="1" x14ac:dyDescent="0.25">
      <c r="A172" s="158">
        <v>784</v>
      </c>
      <c r="B172" s="39">
        <v>4485</v>
      </c>
      <c r="C172" s="9" t="s">
        <v>70</v>
      </c>
      <c r="D172" s="44">
        <v>50087</v>
      </c>
      <c r="E172" s="47">
        <v>4317</v>
      </c>
      <c r="F172" s="46">
        <v>0</v>
      </c>
      <c r="G172" s="44">
        <v>5000</v>
      </c>
      <c r="H172" s="33">
        <v>40770</v>
      </c>
      <c r="I172" s="46">
        <v>0</v>
      </c>
      <c r="J172" s="46">
        <v>0</v>
      </c>
      <c r="K172" s="46">
        <v>0</v>
      </c>
      <c r="L172" s="46">
        <v>0</v>
      </c>
      <c r="M172" s="49" t="s">
        <v>16</v>
      </c>
      <c r="O172" s="4"/>
    </row>
    <row r="173" spans="1:15" ht="24" customHeight="1" x14ac:dyDescent="0.25">
      <c r="A173" s="158">
        <v>786</v>
      </c>
      <c r="B173" s="39">
        <v>4215</v>
      </c>
      <c r="C173" s="37" t="s">
        <v>56</v>
      </c>
      <c r="D173" s="44">
        <v>53500</v>
      </c>
      <c r="E173" s="47">
        <v>0</v>
      </c>
      <c r="F173" s="46">
        <v>174.24</v>
      </c>
      <c r="G173" s="44">
        <v>13325.76</v>
      </c>
      <c r="H173" s="33">
        <v>40000</v>
      </c>
      <c r="I173" s="46">
        <v>0</v>
      </c>
      <c r="J173" s="46">
        <v>0</v>
      </c>
      <c r="K173" s="46">
        <v>0</v>
      </c>
      <c r="L173" s="46">
        <v>0</v>
      </c>
      <c r="M173" s="49" t="s">
        <v>16</v>
      </c>
      <c r="O173" s="4"/>
    </row>
    <row r="174" spans="1:15" ht="33.75" customHeight="1" x14ac:dyDescent="0.25">
      <c r="A174" s="158">
        <v>788</v>
      </c>
      <c r="B174" s="39">
        <v>4298</v>
      </c>
      <c r="C174" s="37" t="s">
        <v>55</v>
      </c>
      <c r="D174" s="44">
        <v>720040</v>
      </c>
      <c r="E174" s="47">
        <v>709</v>
      </c>
      <c r="F174" s="46">
        <v>1664.2339999999999</v>
      </c>
      <c r="G174" s="44">
        <v>16335.77</v>
      </c>
      <c r="H174" s="33">
        <v>28000</v>
      </c>
      <c r="I174" s="46">
        <v>3000</v>
      </c>
      <c r="J174" s="46">
        <v>0</v>
      </c>
      <c r="K174" s="46">
        <v>0</v>
      </c>
      <c r="L174" s="46">
        <v>0</v>
      </c>
      <c r="M174" s="49" t="s">
        <v>215</v>
      </c>
      <c r="O174" s="4"/>
    </row>
    <row r="175" spans="1:15" ht="24" customHeight="1" x14ac:dyDescent="0.25">
      <c r="A175" s="158">
        <v>790</v>
      </c>
      <c r="B175" s="39">
        <v>4569</v>
      </c>
      <c r="C175" s="100" t="s">
        <v>202</v>
      </c>
      <c r="D175" s="44">
        <v>5000</v>
      </c>
      <c r="E175" s="47">
        <v>0</v>
      </c>
      <c r="F175" s="46">
        <v>0</v>
      </c>
      <c r="G175" s="44">
        <v>0</v>
      </c>
      <c r="H175" s="33">
        <v>5000</v>
      </c>
      <c r="I175" s="46">
        <v>0</v>
      </c>
      <c r="J175" s="46">
        <v>0</v>
      </c>
      <c r="K175" s="46">
        <v>0</v>
      </c>
      <c r="L175" s="46">
        <v>0</v>
      </c>
      <c r="M175" s="49" t="s">
        <v>16</v>
      </c>
      <c r="O175" s="4"/>
    </row>
    <row r="176" spans="1:15" ht="24" customHeight="1" x14ac:dyDescent="0.25">
      <c r="A176" s="158">
        <v>792</v>
      </c>
      <c r="B176" s="39">
        <v>4238</v>
      </c>
      <c r="C176" s="106" t="s">
        <v>203</v>
      </c>
      <c r="D176" s="44">
        <v>102595</v>
      </c>
      <c r="E176" s="47">
        <v>100095</v>
      </c>
      <c r="F176" s="46">
        <v>0</v>
      </c>
      <c r="G176" s="44">
        <v>0</v>
      </c>
      <c r="H176" s="33">
        <v>2500</v>
      </c>
      <c r="I176" s="46">
        <v>0</v>
      </c>
      <c r="J176" s="46">
        <v>0</v>
      </c>
      <c r="K176" s="46">
        <v>0</v>
      </c>
      <c r="L176" s="46">
        <v>0</v>
      </c>
      <c r="M176" s="49" t="s">
        <v>16</v>
      </c>
      <c r="O176" s="4"/>
    </row>
    <row r="177" spans="1:15" ht="24" customHeight="1" x14ac:dyDescent="0.25">
      <c r="A177" s="158">
        <v>794</v>
      </c>
      <c r="B177" s="39">
        <v>4573</v>
      </c>
      <c r="C177" s="106" t="s">
        <v>204</v>
      </c>
      <c r="D177" s="44">
        <v>3700</v>
      </c>
      <c r="E177" s="47">
        <v>0</v>
      </c>
      <c r="F177" s="46">
        <v>0</v>
      </c>
      <c r="G177" s="44">
        <v>0</v>
      </c>
      <c r="H177" s="33">
        <v>3700</v>
      </c>
      <c r="I177" s="46">
        <v>0</v>
      </c>
      <c r="J177" s="46">
        <v>0</v>
      </c>
      <c r="K177" s="46">
        <v>0</v>
      </c>
      <c r="L177" s="46">
        <v>0</v>
      </c>
      <c r="M177" s="49" t="s">
        <v>16</v>
      </c>
      <c r="O177" s="4"/>
    </row>
    <row r="178" spans="1:15" ht="24" customHeight="1" x14ac:dyDescent="0.25">
      <c r="A178" s="158">
        <v>796</v>
      </c>
      <c r="B178" s="39">
        <v>4574</v>
      </c>
      <c r="C178" s="106" t="s">
        <v>130</v>
      </c>
      <c r="D178" s="44">
        <v>26403</v>
      </c>
      <c r="E178" s="47">
        <v>603</v>
      </c>
      <c r="F178" s="46">
        <v>0</v>
      </c>
      <c r="G178" s="44">
        <v>0</v>
      </c>
      <c r="H178" s="33">
        <v>25800</v>
      </c>
      <c r="I178" s="46">
        <v>0</v>
      </c>
      <c r="J178" s="46">
        <v>0</v>
      </c>
      <c r="K178" s="46">
        <v>0</v>
      </c>
      <c r="L178" s="46">
        <v>0</v>
      </c>
      <c r="M178" s="49" t="s">
        <v>16</v>
      </c>
      <c r="O178" s="4"/>
    </row>
    <row r="179" spans="1:15" ht="34.5" customHeight="1" x14ac:dyDescent="0.25">
      <c r="A179" s="158">
        <v>798</v>
      </c>
      <c r="B179" s="39">
        <v>4349</v>
      </c>
      <c r="C179" s="106" t="s">
        <v>205</v>
      </c>
      <c r="D179" s="44">
        <v>166061</v>
      </c>
      <c r="E179" s="47">
        <v>29811</v>
      </c>
      <c r="F179" s="46">
        <v>1300</v>
      </c>
      <c r="G179" s="44">
        <v>14950</v>
      </c>
      <c r="H179" s="33">
        <v>50000</v>
      </c>
      <c r="I179" s="46">
        <v>70000</v>
      </c>
      <c r="J179" s="46">
        <v>0</v>
      </c>
      <c r="K179" s="46">
        <v>0</v>
      </c>
      <c r="L179" s="46">
        <v>0</v>
      </c>
      <c r="M179" s="49" t="s">
        <v>16</v>
      </c>
      <c r="O179" s="4"/>
    </row>
    <row r="180" spans="1:15" ht="31.5" x14ac:dyDescent="0.25">
      <c r="A180" s="158">
        <v>800</v>
      </c>
      <c r="B180" s="39">
        <v>4575</v>
      </c>
      <c r="C180" s="106" t="s">
        <v>206</v>
      </c>
      <c r="D180" s="44">
        <v>58652</v>
      </c>
      <c r="E180" s="47">
        <v>1152</v>
      </c>
      <c r="F180" s="46">
        <v>0</v>
      </c>
      <c r="G180" s="44">
        <v>0</v>
      </c>
      <c r="H180" s="33">
        <v>57500</v>
      </c>
      <c r="I180" s="46">
        <v>0</v>
      </c>
      <c r="J180" s="46">
        <v>0</v>
      </c>
      <c r="K180" s="46">
        <v>0</v>
      </c>
      <c r="L180" s="46">
        <v>0</v>
      </c>
      <c r="M180" s="49" t="s">
        <v>16</v>
      </c>
      <c r="O180" s="4"/>
    </row>
    <row r="181" spans="1:15" ht="24" customHeight="1" x14ac:dyDescent="0.25">
      <c r="A181" s="158">
        <v>802</v>
      </c>
      <c r="B181" s="39">
        <v>4408</v>
      </c>
      <c r="C181" s="101" t="s">
        <v>207</v>
      </c>
      <c r="D181" s="44">
        <v>67000</v>
      </c>
      <c r="E181" s="47">
        <v>0</v>
      </c>
      <c r="F181" s="46">
        <v>0</v>
      </c>
      <c r="G181" s="44">
        <v>2000</v>
      </c>
      <c r="H181" s="33">
        <v>30000</v>
      </c>
      <c r="I181" s="46">
        <v>35000</v>
      </c>
      <c r="J181" s="46">
        <v>0</v>
      </c>
      <c r="K181" s="46">
        <v>0</v>
      </c>
      <c r="L181" s="46">
        <v>0</v>
      </c>
      <c r="M181" s="49" t="s">
        <v>16</v>
      </c>
      <c r="O181" s="4"/>
    </row>
    <row r="182" spans="1:15" ht="24" customHeight="1" x14ac:dyDescent="0.25">
      <c r="A182" s="158">
        <v>804</v>
      </c>
      <c r="B182" s="39">
        <v>4579</v>
      </c>
      <c r="C182" s="101" t="s">
        <v>208</v>
      </c>
      <c r="D182" s="44">
        <v>64000</v>
      </c>
      <c r="E182" s="47">
        <v>2000</v>
      </c>
      <c r="F182" s="46">
        <v>0</v>
      </c>
      <c r="G182" s="44">
        <v>0</v>
      </c>
      <c r="H182" s="33">
        <v>37000</v>
      </c>
      <c r="I182" s="46">
        <v>25000</v>
      </c>
      <c r="J182" s="46">
        <v>0</v>
      </c>
      <c r="K182" s="46">
        <v>0</v>
      </c>
      <c r="L182" s="46">
        <v>0</v>
      </c>
      <c r="M182" s="49" t="s">
        <v>16</v>
      </c>
      <c r="O182" s="4"/>
    </row>
    <row r="183" spans="1:15" ht="24" customHeight="1" x14ac:dyDescent="0.25">
      <c r="A183" s="158">
        <v>806</v>
      </c>
      <c r="B183" s="39">
        <v>4580</v>
      </c>
      <c r="C183" s="100" t="s">
        <v>131</v>
      </c>
      <c r="D183" s="44">
        <v>12000</v>
      </c>
      <c r="E183" s="47">
        <v>0</v>
      </c>
      <c r="F183" s="46">
        <v>0</v>
      </c>
      <c r="G183" s="44">
        <v>0</v>
      </c>
      <c r="H183" s="33">
        <v>12000</v>
      </c>
      <c r="I183" s="46">
        <v>0</v>
      </c>
      <c r="J183" s="46">
        <v>0</v>
      </c>
      <c r="K183" s="46">
        <v>0</v>
      </c>
      <c r="L183" s="46">
        <v>0</v>
      </c>
      <c r="M183" s="49" t="s">
        <v>16</v>
      </c>
      <c r="O183" s="4"/>
    </row>
    <row r="184" spans="1:15" ht="24" customHeight="1" x14ac:dyDescent="0.25">
      <c r="A184" s="158">
        <v>808</v>
      </c>
      <c r="B184" s="39">
        <v>4224</v>
      </c>
      <c r="C184" s="106" t="s">
        <v>57</v>
      </c>
      <c r="D184" s="44">
        <v>45000</v>
      </c>
      <c r="E184" s="47">
        <v>0</v>
      </c>
      <c r="F184" s="46">
        <v>0</v>
      </c>
      <c r="G184" s="44">
        <v>1000</v>
      </c>
      <c r="H184" s="33">
        <v>10000</v>
      </c>
      <c r="I184" s="46">
        <v>34000</v>
      </c>
      <c r="J184" s="46">
        <v>0</v>
      </c>
      <c r="K184" s="46">
        <v>0</v>
      </c>
      <c r="L184" s="46">
        <v>0</v>
      </c>
      <c r="M184" s="49" t="s">
        <v>16</v>
      </c>
      <c r="O184" s="4"/>
    </row>
    <row r="185" spans="1:15" ht="24" customHeight="1" x14ac:dyDescent="0.25">
      <c r="A185" s="158">
        <v>810</v>
      </c>
      <c r="B185" s="39">
        <v>4589</v>
      </c>
      <c r="C185" s="101" t="s">
        <v>132</v>
      </c>
      <c r="D185" s="44">
        <v>18920</v>
      </c>
      <c r="E185" s="47">
        <v>4920</v>
      </c>
      <c r="F185" s="46">
        <v>0</v>
      </c>
      <c r="G185" s="44">
        <v>0</v>
      </c>
      <c r="H185" s="33">
        <v>14000</v>
      </c>
      <c r="I185" s="46">
        <v>0</v>
      </c>
      <c r="J185" s="46">
        <v>0</v>
      </c>
      <c r="K185" s="46">
        <v>0</v>
      </c>
      <c r="L185" s="46">
        <v>0</v>
      </c>
      <c r="M185" s="49" t="s">
        <v>16</v>
      </c>
      <c r="O185" s="4"/>
    </row>
    <row r="186" spans="1:15" ht="31.5" x14ac:dyDescent="0.25">
      <c r="A186" s="158">
        <v>812</v>
      </c>
      <c r="B186" s="39">
        <v>5693</v>
      </c>
      <c r="C186" s="9" t="s">
        <v>73</v>
      </c>
      <c r="D186" s="44">
        <v>50000</v>
      </c>
      <c r="E186" s="47">
        <v>0</v>
      </c>
      <c r="F186" s="46">
        <v>202118.05976</v>
      </c>
      <c r="G186" s="44">
        <v>77955.899999999994</v>
      </c>
      <c r="H186" s="33">
        <v>50000</v>
      </c>
      <c r="I186" s="46">
        <v>0</v>
      </c>
      <c r="J186" s="46">
        <v>0</v>
      </c>
      <c r="K186" s="46">
        <v>0</v>
      </c>
      <c r="L186" s="46">
        <v>0</v>
      </c>
      <c r="M186" s="49" t="s">
        <v>211</v>
      </c>
      <c r="O186" s="4"/>
    </row>
    <row r="187" spans="1:15" ht="31.5" x14ac:dyDescent="0.25">
      <c r="A187" s="158">
        <v>814</v>
      </c>
      <c r="B187" s="39">
        <v>5162</v>
      </c>
      <c r="C187" s="37" t="s">
        <v>71</v>
      </c>
      <c r="D187" s="44">
        <v>25000</v>
      </c>
      <c r="E187" s="47">
        <v>0</v>
      </c>
      <c r="F187" s="46">
        <v>29481.742129999999</v>
      </c>
      <c r="G187" s="44">
        <v>29070.68</v>
      </c>
      <c r="H187" s="33">
        <v>25000</v>
      </c>
      <c r="I187" s="46">
        <v>0</v>
      </c>
      <c r="J187" s="46">
        <v>0</v>
      </c>
      <c r="K187" s="46">
        <v>0</v>
      </c>
      <c r="L187" s="46">
        <v>0</v>
      </c>
      <c r="M187" s="49" t="s">
        <v>211</v>
      </c>
      <c r="O187" s="4"/>
    </row>
    <row r="188" spans="1:15" ht="15" customHeight="1" x14ac:dyDescent="0.25">
      <c r="A188" s="158">
        <v>816</v>
      </c>
      <c r="B188" s="39">
        <v>4423</v>
      </c>
      <c r="C188" s="9" t="s">
        <v>72</v>
      </c>
      <c r="D188" s="44">
        <v>139603.09</v>
      </c>
      <c r="E188" s="47">
        <v>0</v>
      </c>
      <c r="F188" s="46">
        <v>0</v>
      </c>
      <c r="G188" s="44">
        <v>35702.089999999997</v>
      </c>
      <c r="H188" s="33">
        <v>47967</v>
      </c>
      <c r="I188" s="46">
        <v>27967</v>
      </c>
      <c r="J188" s="46">
        <v>27967</v>
      </c>
      <c r="K188" s="46">
        <v>0</v>
      </c>
      <c r="L188" s="46">
        <v>0</v>
      </c>
      <c r="M188" s="49" t="s">
        <v>16</v>
      </c>
      <c r="O188" s="4"/>
    </row>
    <row r="189" spans="1:15" ht="15" customHeight="1" x14ac:dyDescent="0.25">
      <c r="A189" s="158">
        <v>818</v>
      </c>
      <c r="B189" s="39">
        <v>4621</v>
      </c>
      <c r="C189" s="9" t="s">
        <v>209</v>
      </c>
      <c r="D189" s="44">
        <v>513300</v>
      </c>
      <c r="E189" s="47">
        <v>0</v>
      </c>
      <c r="F189" s="46">
        <v>0</v>
      </c>
      <c r="G189" s="44">
        <v>0</v>
      </c>
      <c r="H189" s="33">
        <v>112500</v>
      </c>
      <c r="I189" s="46">
        <v>125800</v>
      </c>
      <c r="J189" s="46">
        <v>260000</v>
      </c>
      <c r="K189" s="46">
        <v>15000</v>
      </c>
      <c r="L189" s="46">
        <v>0</v>
      </c>
      <c r="M189" s="49" t="s">
        <v>16</v>
      </c>
      <c r="O189" s="4"/>
    </row>
    <row r="190" spans="1:15" ht="15.75" customHeight="1" x14ac:dyDescent="0.25">
      <c r="A190" s="164" t="s">
        <v>58</v>
      </c>
      <c r="B190" s="165"/>
      <c r="C190" s="166"/>
      <c r="D190" s="38">
        <f t="shared" ref="D190:G190" si="10">SUM(D170:D189)</f>
        <v>2636170.93915</v>
      </c>
      <c r="E190" s="38">
        <f t="shared" si="10"/>
        <v>144031.32</v>
      </c>
      <c r="F190" s="38">
        <f t="shared" si="10"/>
        <v>371097.28503999999</v>
      </c>
      <c r="G190" s="38">
        <f t="shared" si="10"/>
        <v>268100.71999999997</v>
      </c>
      <c r="H190" s="38">
        <f>SUM(H170:H189)</f>
        <v>738461</v>
      </c>
      <c r="I190" s="38">
        <f t="shared" ref="I190:L190" si="11">SUM(I170:I189)</f>
        <v>340097</v>
      </c>
      <c r="J190" s="38">
        <f t="shared" si="11"/>
        <v>307452</v>
      </c>
      <c r="K190" s="38">
        <f t="shared" si="11"/>
        <v>34641</v>
      </c>
      <c r="L190" s="38">
        <f t="shared" si="11"/>
        <v>100586</v>
      </c>
      <c r="M190" s="24"/>
      <c r="O190" s="4"/>
    </row>
    <row r="191" spans="1:15" ht="18" customHeight="1" x14ac:dyDescent="0.25">
      <c r="A191" s="89" t="s">
        <v>59</v>
      </c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1"/>
      <c r="O191" s="4"/>
    </row>
    <row r="192" spans="1:15" ht="24" customHeight="1" x14ac:dyDescent="0.25">
      <c r="A192" s="147">
        <v>858</v>
      </c>
      <c r="B192" s="159">
        <v>5349</v>
      </c>
      <c r="C192" s="10" t="s">
        <v>259</v>
      </c>
      <c r="D192" s="44">
        <v>4760.2369699999999</v>
      </c>
      <c r="E192" s="47">
        <v>0</v>
      </c>
      <c r="F192" s="46">
        <v>751.23697000000004</v>
      </c>
      <c r="G192" s="44">
        <v>3609</v>
      </c>
      <c r="H192" s="35">
        <v>100</v>
      </c>
      <c r="I192" s="46">
        <v>100</v>
      </c>
      <c r="J192" s="46">
        <v>100</v>
      </c>
      <c r="K192" s="46">
        <v>100</v>
      </c>
      <c r="L192" s="46">
        <v>0</v>
      </c>
      <c r="M192" s="21" t="s">
        <v>16</v>
      </c>
      <c r="O192" s="4"/>
    </row>
    <row r="193" spans="1:13" ht="15.75" customHeight="1" thickBot="1" x14ac:dyDescent="0.3">
      <c r="A193" s="167" t="s">
        <v>60</v>
      </c>
      <c r="B193" s="168"/>
      <c r="C193" s="169"/>
      <c r="D193" s="43">
        <v>4760.2369699999999</v>
      </c>
      <c r="E193" s="43">
        <v>0</v>
      </c>
      <c r="F193" s="43">
        <v>751.23697000000004</v>
      </c>
      <c r="G193" s="43">
        <v>3609</v>
      </c>
      <c r="H193" s="43">
        <v>100</v>
      </c>
      <c r="I193" s="43">
        <v>100</v>
      </c>
      <c r="J193" s="43">
        <v>100</v>
      </c>
      <c r="K193" s="43">
        <v>100</v>
      </c>
      <c r="L193" s="43">
        <v>0</v>
      </c>
      <c r="M193" s="25"/>
    </row>
    <row r="194" spans="1:13" ht="9" customHeight="1" thickBot="1" x14ac:dyDescent="0.3">
      <c r="A194" s="26"/>
      <c r="B194" s="27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9"/>
    </row>
    <row r="195" spans="1:13" ht="18" customHeight="1" thickBot="1" x14ac:dyDescent="0.3">
      <c r="A195" s="161" t="s">
        <v>61</v>
      </c>
      <c r="B195" s="162"/>
      <c r="C195" s="163"/>
      <c r="D195" s="45">
        <f t="shared" ref="D195:G195" si="12">D10+D14+D44+D49+D63+D75+D168+D190+D193</f>
        <v>13527290.893499998</v>
      </c>
      <c r="E195" s="45">
        <f t="shared" si="12"/>
        <v>171483.49</v>
      </c>
      <c r="F195" s="45">
        <f t="shared" si="12"/>
        <v>3440044.5457899999</v>
      </c>
      <c r="G195" s="45">
        <f t="shared" si="12"/>
        <v>2042259.95</v>
      </c>
      <c r="H195" s="45">
        <f>H10+H14+H44+H49+H63+H75+H168+H190+H193</f>
        <v>2983578</v>
      </c>
      <c r="I195" s="45">
        <f t="shared" ref="I195:L195" si="13">I10+I14+I44+I49+I63+I75+I168+I190+I193</f>
        <v>1410629</v>
      </c>
      <c r="J195" s="45">
        <f t="shared" si="13"/>
        <v>1470845</v>
      </c>
      <c r="K195" s="45">
        <f t="shared" si="13"/>
        <v>430636</v>
      </c>
      <c r="L195" s="45">
        <f t="shared" si="13"/>
        <v>330586</v>
      </c>
      <c r="M195" s="30"/>
    </row>
    <row r="196" spans="1:13" x14ac:dyDescent="0.25">
      <c r="M196" s="102"/>
    </row>
  </sheetData>
  <mergeCells count="20">
    <mergeCell ref="A1:M1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A10:C10"/>
    <mergeCell ref="A14:C14"/>
    <mergeCell ref="A44:C44"/>
    <mergeCell ref="A49:C49"/>
    <mergeCell ref="A63:C63"/>
    <mergeCell ref="A195:C195"/>
    <mergeCell ref="A168:C168"/>
    <mergeCell ref="A190:C190"/>
    <mergeCell ref="A193:C193"/>
    <mergeCell ref="A75:C75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77" firstPageNumber="8" fitToHeight="0" orientation="landscape" r:id="rId1"/>
  <headerFooter>
    <oddHeader>&amp;L&amp;"Tahoma,Kurzíva"&amp;10Návrh rozpočtu na rok 2024
Příloha č. 9&amp;R&amp;"Tahoma,Kurzíva"&amp;10Přehled akcí reprodukce majetku kraje včetně závazků vyvolaných pro rok 2025 a další léta
a ostatních akcí vyvolávajících nové a upravené závazky pro rok 2025 a další léta</oddHeader>
    <oddFooter>&amp;C&amp;"Tahoma,Obyčejné"&amp;10&amp;P</oddFooter>
  </headerFooter>
  <rowBreaks count="3" manualBreakCount="3">
    <brk id="44" max="16383" man="1"/>
    <brk id="161" max="12" man="1"/>
    <brk id="1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F980-2652-44C5-8D8D-45C9128B656D}">
  <sheetPr>
    <pageSetUpPr fitToPage="1"/>
  </sheetPr>
  <dimension ref="A1:WVS188"/>
  <sheetViews>
    <sheetView zoomScaleNormal="100" zoomScaleSheetLayoutView="100" workbookViewId="0">
      <pane ySplit="4" topLeftCell="A5" activePane="bottomLeft" state="frozen"/>
      <selection pane="bottomLeft" activeCell="A43" sqref="A43:C43"/>
    </sheetView>
  </sheetViews>
  <sheetFormatPr defaultRowHeight="12.75" x14ac:dyDescent="0.25"/>
  <cols>
    <col min="1" max="1" width="6.5703125" style="51" customWidth="1"/>
    <col min="2" max="2" width="9" style="51" hidden="1" customWidth="1"/>
    <col min="3" max="3" width="45.7109375" style="51" customWidth="1"/>
    <col min="4" max="6" width="10.7109375" style="51" customWidth="1"/>
    <col min="7" max="11" width="10.5703125" style="51" customWidth="1"/>
    <col min="12" max="12" width="41.140625" style="51" customWidth="1"/>
    <col min="13" max="13" width="26.28515625" style="51" customWidth="1"/>
    <col min="14" max="255" width="9.140625" style="51"/>
    <col min="256" max="256" width="5.5703125" style="51" customWidth="1"/>
    <col min="257" max="257" width="32" style="51" customWidth="1"/>
    <col min="258" max="259" width="9.85546875" style="51" customWidth="1"/>
    <col min="260" max="261" width="9.42578125" style="51" customWidth="1"/>
    <col min="262" max="262" width="11.140625" style="51" customWidth="1"/>
    <col min="263" max="265" width="8.5703125" style="51" customWidth="1"/>
    <col min="266" max="266" width="32.140625" style="51" customWidth="1"/>
    <col min="267" max="267" width="8" style="51" hidden="1" customWidth="1"/>
    <col min="268" max="511" width="9.140625" style="51"/>
    <col min="512" max="512" width="5.5703125" style="51" customWidth="1"/>
    <col min="513" max="513" width="32" style="51" customWidth="1"/>
    <col min="514" max="515" width="9.85546875" style="51" customWidth="1"/>
    <col min="516" max="517" width="9.42578125" style="51" customWidth="1"/>
    <col min="518" max="518" width="11.140625" style="51" customWidth="1"/>
    <col min="519" max="521" width="8.5703125" style="51" customWidth="1"/>
    <col min="522" max="522" width="32.140625" style="51" customWidth="1"/>
    <col min="523" max="523" width="8" style="51" hidden="1" customWidth="1"/>
    <col min="524" max="767" width="9.140625" style="51"/>
    <col min="768" max="768" width="5.5703125" style="51" customWidth="1"/>
    <col min="769" max="769" width="32" style="51" customWidth="1"/>
    <col min="770" max="771" width="9.85546875" style="51" customWidth="1"/>
    <col min="772" max="773" width="9.42578125" style="51" customWidth="1"/>
    <col min="774" max="774" width="11.140625" style="51" customWidth="1"/>
    <col min="775" max="777" width="8.5703125" style="51" customWidth="1"/>
    <col min="778" max="778" width="32.140625" style="51" customWidth="1"/>
    <col min="779" max="779" width="8" style="51" hidden="1" customWidth="1"/>
    <col min="780" max="1023" width="9.140625" style="51"/>
    <col min="1024" max="1024" width="5.5703125" style="51" customWidth="1"/>
    <col min="1025" max="1025" width="32" style="51" customWidth="1"/>
    <col min="1026" max="1027" width="9.85546875" style="51" customWidth="1"/>
    <col min="1028" max="1029" width="9.42578125" style="51" customWidth="1"/>
    <col min="1030" max="1030" width="11.140625" style="51" customWidth="1"/>
    <col min="1031" max="1033" width="8.5703125" style="51" customWidth="1"/>
    <col min="1034" max="1034" width="32.140625" style="51" customWidth="1"/>
    <col min="1035" max="1035" width="8" style="51" hidden="1" customWidth="1"/>
    <col min="1036" max="1279" width="9.140625" style="51"/>
    <col min="1280" max="1280" width="5.5703125" style="51" customWidth="1"/>
    <col min="1281" max="1281" width="32" style="51" customWidth="1"/>
    <col min="1282" max="1283" width="9.85546875" style="51" customWidth="1"/>
    <col min="1284" max="1285" width="9.42578125" style="51" customWidth="1"/>
    <col min="1286" max="1286" width="11.140625" style="51" customWidth="1"/>
    <col min="1287" max="1289" width="8.5703125" style="51" customWidth="1"/>
    <col min="1290" max="1290" width="32.140625" style="51" customWidth="1"/>
    <col min="1291" max="1291" width="8" style="51" hidden="1" customWidth="1"/>
    <col min="1292" max="1535" width="9.140625" style="51"/>
    <col min="1536" max="1536" width="5.5703125" style="51" customWidth="1"/>
    <col min="1537" max="1537" width="32" style="51" customWidth="1"/>
    <col min="1538" max="1539" width="9.85546875" style="51" customWidth="1"/>
    <col min="1540" max="1541" width="9.42578125" style="51" customWidth="1"/>
    <col min="1542" max="1542" width="11.140625" style="51" customWidth="1"/>
    <col min="1543" max="1545" width="8.5703125" style="51" customWidth="1"/>
    <col min="1546" max="1546" width="32.140625" style="51" customWidth="1"/>
    <col min="1547" max="1547" width="8" style="51" hidden="1" customWidth="1"/>
    <col min="1548" max="1791" width="9.140625" style="51"/>
    <col min="1792" max="1792" width="5.5703125" style="51" customWidth="1"/>
    <col min="1793" max="1793" width="32" style="51" customWidth="1"/>
    <col min="1794" max="1795" width="9.85546875" style="51" customWidth="1"/>
    <col min="1796" max="1797" width="9.42578125" style="51" customWidth="1"/>
    <col min="1798" max="1798" width="11.140625" style="51" customWidth="1"/>
    <col min="1799" max="1801" width="8.5703125" style="51" customWidth="1"/>
    <col min="1802" max="1802" width="32.140625" style="51" customWidth="1"/>
    <col min="1803" max="1803" width="8" style="51" hidden="1" customWidth="1"/>
    <col min="1804" max="2047" width="9.140625" style="51"/>
    <col min="2048" max="2048" width="5.5703125" style="51" customWidth="1"/>
    <col min="2049" max="2049" width="32" style="51" customWidth="1"/>
    <col min="2050" max="2051" width="9.85546875" style="51" customWidth="1"/>
    <col min="2052" max="2053" width="9.42578125" style="51" customWidth="1"/>
    <col min="2054" max="2054" width="11.140625" style="51" customWidth="1"/>
    <col min="2055" max="2057" width="8.5703125" style="51" customWidth="1"/>
    <col min="2058" max="2058" width="32.140625" style="51" customWidth="1"/>
    <col min="2059" max="2059" width="8" style="51" hidden="1" customWidth="1"/>
    <col min="2060" max="2303" width="9.140625" style="51"/>
    <col min="2304" max="2304" width="5.5703125" style="51" customWidth="1"/>
    <col min="2305" max="2305" width="32" style="51" customWidth="1"/>
    <col min="2306" max="2307" width="9.85546875" style="51" customWidth="1"/>
    <col min="2308" max="2309" width="9.42578125" style="51" customWidth="1"/>
    <col min="2310" max="2310" width="11.140625" style="51" customWidth="1"/>
    <col min="2311" max="2313" width="8.5703125" style="51" customWidth="1"/>
    <col min="2314" max="2314" width="32.140625" style="51" customWidth="1"/>
    <col min="2315" max="2315" width="8" style="51" hidden="1" customWidth="1"/>
    <col min="2316" max="2559" width="9.140625" style="51"/>
    <col min="2560" max="2560" width="5.5703125" style="51" customWidth="1"/>
    <col min="2561" max="2561" width="32" style="51" customWidth="1"/>
    <col min="2562" max="2563" width="9.85546875" style="51" customWidth="1"/>
    <col min="2564" max="2565" width="9.42578125" style="51" customWidth="1"/>
    <col min="2566" max="2566" width="11.140625" style="51" customWidth="1"/>
    <col min="2567" max="2569" width="8.5703125" style="51" customWidth="1"/>
    <col min="2570" max="2570" width="32.140625" style="51" customWidth="1"/>
    <col min="2571" max="2571" width="8" style="51" hidden="1" customWidth="1"/>
    <col min="2572" max="2815" width="9.140625" style="51"/>
    <col min="2816" max="2816" width="5.5703125" style="51" customWidth="1"/>
    <col min="2817" max="2817" width="32" style="51" customWidth="1"/>
    <col min="2818" max="2819" width="9.85546875" style="51" customWidth="1"/>
    <col min="2820" max="2821" width="9.42578125" style="51" customWidth="1"/>
    <col min="2822" max="2822" width="11.140625" style="51" customWidth="1"/>
    <col min="2823" max="2825" width="8.5703125" style="51" customWidth="1"/>
    <col min="2826" max="2826" width="32.140625" style="51" customWidth="1"/>
    <col min="2827" max="2827" width="8" style="51" hidden="1" customWidth="1"/>
    <col min="2828" max="3071" width="9.140625" style="51"/>
    <col min="3072" max="3072" width="5.5703125" style="51" customWidth="1"/>
    <col min="3073" max="3073" width="32" style="51" customWidth="1"/>
    <col min="3074" max="3075" width="9.85546875" style="51" customWidth="1"/>
    <col min="3076" max="3077" width="9.42578125" style="51" customWidth="1"/>
    <col min="3078" max="3078" width="11.140625" style="51" customWidth="1"/>
    <col min="3079" max="3081" width="8.5703125" style="51" customWidth="1"/>
    <col min="3082" max="3082" width="32.140625" style="51" customWidth="1"/>
    <col min="3083" max="3083" width="8" style="51" hidden="1" customWidth="1"/>
    <col min="3084" max="3327" width="9.140625" style="51"/>
    <col min="3328" max="3328" width="5.5703125" style="51" customWidth="1"/>
    <col min="3329" max="3329" width="32" style="51" customWidth="1"/>
    <col min="3330" max="3331" width="9.85546875" style="51" customWidth="1"/>
    <col min="3332" max="3333" width="9.42578125" style="51" customWidth="1"/>
    <col min="3334" max="3334" width="11.140625" style="51" customWidth="1"/>
    <col min="3335" max="3337" width="8.5703125" style="51" customWidth="1"/>
    <col min="3338" max="3338" width="32.140625" style="51" customWidth="1"/>
    <col min="3339" max="3339" width="8" style="51" hidden="1" customWidth="1"/>
    <col min="3340" max="3583" width="9.140625" style="51"/>
    <col min="3584" max="3584" width="5.5703125" style="51" customWidth="1"/>
    <col min="3585" max="3585" width="32" style="51" customWidth="1"/>
    <col min="3586" max="3587" width="9.85546875" style="51" customWidth="1"/>
    <col min="3588" max="3589" width="9.42578125" style="51" customWidth="1"/>
    <col min="3590" max="3590" width="11.140625" style="51" customWidth="1"/>
    <col min="3591" max="3593" width="8.5703125" style="51" customWidth="1"/>
    <col min="3594" max="3594" width="32.140625" style="51" customWidth="1"/>
    <col min="3595" max="3595" width="8" style="51" hidden="1" customWidth="1"/>
    <col min="3596" max="3839" width="9.140625" style="51"/>
    <col min="3840" max="3840" width="5.5703125" style="51" customWidth="1"/>
    <col min="3841" max="3841" width="32" style="51" customWidth="1"/>
    <col min="3842" max="3843" width="9.85546875" style="51" customWidth="1"/>
    <col min="3844" max="3845" width="9.42578125" style="51" customWidth="1"/>
    <col min="3846" max="3846" width="11.140625" style="51" customWidth="1"/>
    <col min="3847" max="3849" width="8.5703125" style="51" customWidth="1"/>
    <col min="3850" max="3850" width="32.140625" style="51" customWidth="1"/>
    <col min="3851" max="3851" width="8" style="51" hidden="1" customWidth="1"/>
    <col min="3852" max="4095" width="9.140625" style="51"/>
    <col min="4096" max="4096" width="5.5703125" style="51" customWidth="1"/>
    <col min="4097" max="4097" width="32" style="51" customWidth="1"/>
    <col min="4098" max="4099" width="9.85546875" style="51" customWidth="1"/>
    <col min="4100" max="4101" width="9.42578125" style="51" customWidth="1"/>
    <col min="4102" max="4102" width="11.140625" style="51" customWidth="1"/>
    <col min="4103" max="4105" width="8.5703125" style="51" customWidth="1"/>
    <col min="4106" max="4106" width="32.140625" style="51" customWidth="1"/>
    <col min="4107" max="4107" width="8" style="51" hidden="1" customWidth="1"/>
    <col min="4108" max="4351" width="9.140625" style="51"/>
    <col min="4352" max="4352" width="5.5703125" style="51" customWidth="1"/>
    <col min="4353" max="4353" width="32" style="51" customWidth="1"/>
    <col min="4354" max="4355" width="9.85546875" style="51" customWidth="1"/>
    <col min="4356" max="4357" width="9.42578125" style="51" customWidth="1"/>
    <col min="4358" max="4358" width="11.140625" style="51" customWidth="1"/>
    <col min="4359" max="4361" width="8.5703125" style="51" customWidth="1"/>
    <col min="4362" max="4362" width="32.140625" style="51" customWidth="1"/>
    <col min="4363" max="4363" width="8" style="51" hidden="1" customWidth="1"/>
    <col min="4364" max="4607" width="9.140625" style="51"/>
    <col min="4608" max="4608" width="5.5703125" style="51" customWidth="1"/>
    <col min="4609" max="4609" width="32" style="51" customWidth="1"/>
    <col min="4610" max="4611" width="9.85546875" style="51" customWidth="1"/>
    <col min="4612" max="4613" width="9.42578125" style="51" customWidth="1"/>
    <col min="4614" max="4614" width="11.140625" style="51" customWidth="1"/>
    <col min="4615" max="4617" width="8.5703125" style="51" customWidth="1"/>
    <col min="4618" max="4618" width="32.140625" style="51" customWidth="1"/>
    <col min="4619" max="4619" width="8" style="51" hidden="1" customWidth="1"/>
    <col min="4620" max="4863" width="9.140625" style="51"/>
    <col min="4864" max="4864" width="5.5703125" style="51" customWidth="1"/>
    <col min="4865" max="4865" width="32" style="51" customWidth="1"/>
    <col min="4866" max="4867" width="9.85546875" style="51" customWidth="1"/>
    <col min="4868" max="4869" width="9.42578125" style="51" customWidth="1"/>
    <col min="4870" max="4870" width="11.140625" style="51" customWidth="1"/>
    <col min="4871" max="4873" width="8.5703125" style="51" customWidth="1"/>
    <col min="4874" max="4874" width="32.140625" style="51" customWidth="1"/>
    <col min="4875" max="4875" width="8" style="51" hidden="1" customWidth="1"/>
    <col min="4876" max="5119" width="9.140625" style="51"/>
    <col min="5120" max="5120" width="5.5703125" style="51" customWidth="1"/>
    <col min="5121" max="5121" width="32" style="51" customWidth="1"/>
    <col min="5122" max="5123" width="9.85546875" style="51" customWidth="1"/>
    <col min="5124" max="5125" width="9.42578125" style="51" customWidth="1"/>
    <col min="5126" max="5126" width="11.140625" style="51" customWidth="1"/>
    <col min="5127" max="5129" width="8.5703125" style="51" customWidth="1"/>
    <col min="5130" max="5130" width="32.140625" style="51" customWidth="1"/>
    <col min="5131" max="5131" width="8" style="51" hidden="1" customWidth="1"/>
    <col min="5132" max="5375" width="9.140625" style="51"/>
    <col min="5376" max="5376" width="5.5703125" style="51" customWidth="1"/>
    <col min="5377" max="5377" width="32" style="51" customWidth="1"/>
    <col min="5378" max="5379" width="9.85546875" style="51" customWidth="1"/>
    <col min="5380" max="5381" width="9.42578125" style="51" customWidth="1"/>
    <col min="5382" max="5382" width="11.140625" style="51" customWidth="1"/>
    <col min="5383" max="5385" width="8.5703125" style="51" customWidth="1"/>
    <col min="5386" max="5386" width="32.140625" style="51" customWidth="1"/>
    <col min="5387" max="5387" width="8" style="51" hidden="1" customWidth="1"/>
    <col min="5388" max="5631" width="9.140625" style="51"/>
    <col min="5632" max="5632" width="5.5703125" style="51" customWidth="1"/>
    <col min="5633" max="5633" width="32" style="51" customWidth="1"/>
    <col min="5634" max="5635" width="9.85546875" style="51" customWidth="1"/>
    <col min="5636" max="5637" width="9.42578125" style="51" customWidth="1"/>
    <col min="5638" max="5638" width="11.140625" style="51" customWidth="1"/>
    <col min="5639" max="5641" width="8.5703125" style="51" customWidth="1"/>
    <col min="5642" max="5642" width="32.140625" style="51" customWidth="1"/>
    <col min="5643" max="5643" width="8" style="51" hidden="1" customWidth="1"/>
    <col min="5644" max="5887" width="9.140625" style="51"/>
    <col min="5888" max="5888" width="5.5703125" style="51" customWidth="1"/>
    <col min="5889" max="5889" width="32" style="51" customWidth="1"/>
    <col min="5890" max="5891" width="9.85546875" style="51" customWidth="1"/>
    <col min="5892" max="5893" width="9.42578125" style="51" customWidth="1"/>
    <col min="5894" max="5894" width="11.140625" style="51" customWidth="1"/>
    <col min="5895" max="5897" width="8.5703125" style="51" customWidth="1"/>
    <col min="5898" max="5898" width="32.140625" style="51" customWidth="1"/>
    <col min="5899" max="5899" width="8" style="51" hidden="1" customWidth="1"/>
    <col min="5900" max="6143" width="9.140625" style="51"/>
    <col min="6144" max="6144" width="5.5703125" style="51" customWidth="1"/>
    <col min="6145" max="6145" width="32" style="51" customWidth="1"/>
    <col min="6146" max="6147" width="9.85546875" style="51" customWidth="1"/>
    <col min="6148" max="6149" width="9.42578125" style="51" customWidth="1"/>
    <col min="6150" max="6150" width="11.140625" style="51" customWidth="1"/>
    <col min="6151" max="6153" width="8.5703125" style="51" customWidth="1"/>
    <col min="6154" max="6154" width="32.140625" style="51" customWidth="1"/>
    <col min="6155" max="6155" width="8" style="51" hidden="1" customWidth="1"/>
    <col min="6156" max="6399" width="9.140625" style="51"/>
    <col min="6400" max="6400" width="5.5703125" style="51" customWidth="1"/>
    <col min="6401" max="6401" width="32" style="51" customWidth="1"/>
    <col min="6402" max="6403" width="9.85546875" style="51" customWidth="1"/>
    <col min="6404" max="6405" width="9.42578125" style="51" customWidth="1"/>
    <col min="6406" max="6406" width="11.140625" style="51" customWidth="1"/>
    <col min="6407" max="6409" width="8.5703125" style="51" customWidth="1"/>
    <col min="6410" max="6410" width="32.140625" style="51" customWidth="1"/>
    <col min="6411" max="6411" width="8" style="51" hidden="1" customWidth="1"/>
    <col min="6412" max="6655" width="9.140625" style="51"/>
    <col min="6656" max="6656" width="5.5703125" style="51" customWidth="1"/>
    <col min="6657" max="6657" width="32" style="51" customWidth="1"/>
    <col min="6658" max="6659" width="9.85546875" style="51" customWidth="1"/>
    <col min="6660" max="6661" width="9.42578125" style="51" customWidth="1"/>
    <col min="6662" max="6662" width="11.140625" style="51" customWidth="1"/>
    <col min="6663" max="6665" width="8.5703125" style="51" customWidth="1"/>
    <col min="6666" max="6666" width="32.140625" style="51" customWidth="1"/>
    <col min="6667" max="6667" width="8" style="51" hidden="1" customWidth="1"/>
    <col min="6668" max="6911" width="9.140625" style="51"/>
    <col min="6912" max="6912" width="5.5703125" style="51" customWidth="1"/>
    <col min="6913" max="6913" width="32" style="51" customWidth="1"/>
    <col min="6914" max="6915" width="9.85546875" style="51" customWidth="1"/>
    <col min="6916" max="6917" width="9.42578125" style="51" customWidth="1"/>
    <col min="6918" max="6918" width="11.140625" style="51" customWidth="1"/>
    <col min="6919" max="6921" width="8.5703125" style="51" customWidth="1"/>
    <col min="6922" max="6922" width="32.140625" style="51" customWidth="1"/>
    <col min="6923" max="6923" width="8" style="51" hidden="1" customWidth="1"/>
    <col min="6924" max="7167" width="9.140625" style="51"/>
    <col min="7168" max="7168" width="5.5703125" style="51" customWidth="1"/>
    <col min="7169" max="7169" width="32" style="51" customWidth="1"/>
    <col min="7170" max="7171" width="9.85546875" style="51" customWidth="1"/>
    <col min="7172" max="7173" width="9.42578125" style="51" customWidth="1"/>
    <col min="7174" max="7174" width="11.140625" style="51" customWidth="1"/>
    <col min="7175" max="7177" width="8.5703125" style="51" customWidth="1"/>
    <col min="7178" max="7178" width="32.140625" style="51" customWidth="1"/>
    <col min="7179" max="7179" width="8" style="51" hidden="1" customWidth="1"/>
    <col min="7180" max="7423" width="9.140625" style="51"/>
    <col min="7424" max="7424" width="5.5703125" style="51" customWidth="1"/>
    <col min="7425" max="7425" width="32" style="51" customWidth="1"/>
    <col min="7426" max="7427" width="9.85546875" style="51" customWidth="1"/>
    <col min="7428" max="7429" width="9.42578125" style="51" customWidth="1"/>
    <col min="7430" max="7430" width="11.140625" style="51" customWidth="1"/>
    <col min="7431" max="7433" width="8.5703125" style="51" customWidth="1"/>
    <col min="7434" max="7434" width="32.140625" style="51" customWidth="1"/>
    <col min="7435" max="7435" width="8" style="51" hidden="1" customWidth="1"/>
    <col min="7436" max="7679" width="9.140625" style="51"/>
    <col min="7680" max="7680" width="5.5703125" style="51" customWidth="1"/>
    <col min="7681" max="7681" width="32" style="51" customWidth="1"/>
    <col min="7682" max="7683" width="9.85546875" style="51" customWidth="1"/>
    <col min="7684" max="7685" width="9.42578125" style="51" customWidth="1"/>
    <col min="7686" max="7686" width="11.140625" style="51" customWidth="1"/>
    <col min="7687" max="7689" width="8.5703125" style="51" customWidth="1"/>
    <col min="7690" max="7690" width="32.140625" style="51" customWidth="1"/>
    <col min="7691" max="7691" width="8" style="51" hidden="1" customWidth="1"/>
    <col min="7692" max="7935" width="9.140625" style="51"/>
    <col min="7936" max="7936" width="5.5703125" style="51" customWidth="1"/>
    <col min="7937" max="7937" width="32" style="51" customWidth="1"/>
    <col min="7938" max="7939" width="9.85546875" style="51" customWidth="1"/>
    <col min="7940" max="7941" width="9.42578125" style="51" customWidth="1"/>
    <col min="7942" max="7942" width="11.140625" style="51" customWidth="1"/>
    <col min="7943" max="7945" width="8.5703125" style="51" customWidth="1"/>
    <col min="7946" max="7946" width="32.140625" style="51" customWidth="1"/>
    <col min="7947" max="7947" width="8" style="51" hidden="1" customWidth="1"/>
    <col min="7948" max="8191" width="9.140625" style="51"/>
    <col min="8192" max="8192" width="5.5703125" style="51" customWidth="1"/>
    <col min="8193" max="8193" width="32" style="51" customWidth="1"/>
    <col min="8194" max="8195" width="9.85546875" style="51" customWidth="1"/>
    <col min="8196" max="8197" width="9.42578125" style="51" customWidth="1"/>
    <col min="8198" max="8198" width="11.140625" style="51" customWidth="1"/>
    <col min="8199" max="8201" width="8.5703125" style="51" customWidth="1"/>
    <col min="8202" max="8202" width="32.140625" style="51" customWidth="1"/>
    <col min="8203" max="8203" width="8" style="51" hidden="1" customWidth="1"/>
    <col min="8204" max="8447" width="9.140625" style="51"/>
    <col min="8448" max="8448" width="5.5703125" style="51" customWidth="1"/>
    <col min="8449" max="8449" width="32" style="51" customWidth="1"/>
    <col min="8450" max="8451" width="9.85546875" style="51" customWidth="1"/>
    <col min="8452" max="8453" width="9.42578125" style="51" customWidth="1"/>
    <col min="8454" max="8454" width="11.140625" style="51" customWidth="1"/>
    <col min="8455" max="8457" width="8.5703125" style="51" customWidth="1"/>
    <col min="8458" max="8458" width="32.140625" style="51" customWidth="1"/>
    <col min="8459" max="8459" width="8" style="51" hidden="1" customWidth="1"/>
    <col min="8460" max="8703" width="9.140625" style="51"/>
    <col min="8704" max="8704" width="5.5703125" style="51" customWidth="1"/>
    <col min="8705" max="8705" width="32" style="51" customWidth="1"/>
    <col min="8706" max="8707" width="9.85546875" style="51" customWidth="1"/>
    <col min="8708" max="8709" width="9.42578125" style="51" customWidth="1"/>
    <col min="8710" max="8710" width="11.140625" style="51" customWidth="1"/>
    <col min="8711" max="8713" width="8.5703125" style="51" customWidth="1"/>
    <col min="8714" max="8714" width="32.140625" style="51" customWidth="1"/>
    <col min="8715" max="8715" width="8" style="51" hidden="1" customWidth="1"/>
    <col min="8716" max="8959" width="9.140625" style="51"/>
    <col min="8960" max="8960" width="5.5703125" style="51" customWidth="1"/>
    <col min="8961" max="8961" width="32" style="51" customWidth="1"/>
    <col min="8962" max="8963" width="9.85546875" style="51" customWidth="1"/>
    <col min="8964" max="8965" width="9.42578125" style="51" customWidth="1"/>
    <col min="8966" max="8966" width="11.140625" style="51" customWidth="1"/>
    <col min="8967" max="8969" width="8.5703125" style="51" customWidth="1"/>
    <col min="8970" max="8970" width="32.140625" style="51" customWidth="1"/>
    <col min="8971" max="8971" width="8" style="51" hidden="1" customWidth="1"/>
    <col min="8972" max="9215" width="9.140625" style="51"/>
    <col min="9216" max="9216" width="5.5703125" style="51" customWidth="1"/>
    <col min="9217" max="9217" width="32" style="51" customWidth="1"/>
    <col min="9218" max="9219" width="9.85546875" style="51" customWidth="1"/>
    <col min="9220" max="9221" width="9.42578125" style="51" customWidth="1"/>
    <col min="9222" max="9222" width="11.140625" style="51" customWidth="1"/>
    <col min="9223" max="9225" width="8.5703125" style="51" customWidth="1"/>
    <col min="9226" max="9226" width="32.140625" style="51" customWidth="1"/>
    <col min="9227" max="9227" width="8" style="51" hidden="1" customWidth="1"/>
    <col min="9228" max="9471" width="9.140625" style="51"/>
    <col min="9472" max="9472" width="5.5703125" style="51" customWidth="1"/>
    <col min="9473" max="9473" width="32" style="51" customWidth="1"/>
    <col min="9474" max="9475" width="9.85546875" style="51" customWidth="1"/>
    <col min="9476" max="9477" width="9.42578125" style="51" customWidth="1"/>
    <col min="9478" max="9478" width="11.140625" style="51" customWidth="1"/>
    <col min="9479" max="9481" width="8.5703125" style="51" customWidth="1"/>
    <col min="9482" max="9482" width="32.140625" style="51" customWidth="1"/>
    <col min="9483" max="9483" width="8" style="51" hidden="1" customWidth="1"/>
    <col min="9484" max="9727" width="9.140625" style="51"/>
    <col min="9728" max="9728" width="5.5703125" style="51" customWidth="1"/>
    <col min="9729" max="9729" width="32" style="51" customWidth="1"/>
    <col min="9730" max="9731" width="9.85546875" style="51" customWidth="1"/>
    <col min="9732" max="9733" width="9.42578125" style="51" customWidth="1"/>
    <col min="9734" max="9734" width="11.140625" style="51" customWidth="1"/>
    <col min="9735" max="9737" width="8.5703125" style="51" customWidth="1"/>
    <col min="9738" max="9738" width="32.140625" style="51" customWidth="1"/>
    <col min="9739" max="9739" width="8" style="51" hidden="1" customWidth="1"/>
    <col min="9740" max="9983" width="9.140625" style="51"/>
    <col min="9984" max="9984" width="5.5703125" style="51" customWidth="1"/>
    <col min="9985" max="9985" width="32" style="51" customWidth="1"/>
    <col min="9986" max="9987" width="9.85546875" style="51" customWidth="1"/>
    <col min="9988" max="9989" width="9.42578125" style="51" customWidth="1"/>
    <col min="9990" max="9990" width="11.140625" style="51" customWidth="1"/>
    <col min="9991" max="9993" width="8.5703125" style="51" customWidth="1"/>
    <col min="9994" max="9994" width="32.140625" style="51" customWidth="1"/>
    <col min="9995" max="9995" width="8" style="51" hidden="1" customWidth="1"/>
    <col min="9996" max="10239" width="9.140625" style="51"/>
    <col min="10240" max="10240" width="5.5703125" style="51" customWidth="1"/>
    <col min="10241" max="10241" width="32" style="51" customWidth="1"/>
    <col min="10242" max="10243" width="9.85546875" style="51" customWidth="1"/>
    <col min="10244" max="10245" width="9.42578125" style="51" customWidth="1"/>
    <col min="10246" max="10246" width="11.140625" style="51" customWidth="1"/>
    <col min="10247" max="10249" width="8.5703125" style="51" customWidth="1"/>
    <col min="10250" max="10250" width="32.140625" style="51" customWidth="1"/>
    <col min="10251" max="10251" width="8" style="51" hidden="1" customWidth="1"/>
    <col min="10252" max="10495" width="9.140625" style="51"/>
    <col min="10496" max="10496" width="5.5703125" style="51" customWidth="1"/>
    <col min="10497" max="10497" width="32" style="51" customWidth="1"/>
    <col min="10498" max="10499" width="9.85546875" style="51" customWidth="1"/>
    <col min="10500" max="10501" width="9.42578125" style="51" customWidth="1"/>
    <col min="10502" max="10502" width="11.140625" style="51" customWidth="1"/>
    <col min="10503" max="10505" width="8.5703125" style="51" customWidth="1"/>
    <col min="10506" max="10506" width="32.140625" style="51" customWidth="1"/>
    <col min="10507" max="10507" width="8" style="51" hidden="1" customWidth="1"/>
    <col min="10508" max="10751" width="9.140625" style="51"/>
    <col min="10752" max="10752" width="5.5703125" style="51" customWidth="1"/>
    <col min="10753" max="10753" width="32" style="51" customWidth="1"/>
    <col min="10754" max="10755" width="9.85546875" style="51" customWidth="1"/>
    <col min="10756" max="10757" width="9.42578125" style="51" customWidth="1"/>
    <col min="10758" max="10758" width="11.140625" style="51" customWidth="1"/>
    <col min="10759" max="10761" width="8.5703125" style="51" customWidth="1"/>
    <col min="10762" max="10762" width="32.140625" style="51" customWidth="1"/>
    <col min="10763" max="10763" width="8" style="51" hidden="1" customWidth="1"/>
    <col min="10764" max="11007" width="9.140625" style="51"/>
    <col min="11008" max="11008" width="5.5703125" style="51" customWidth="1"/>
    <col min="11009" max="11009" width="32" style="51" customWidth="1"/>
    <col min="11010" max="11011" width="9.85546875" style="51" customWidth="1"/>
    <col min="11012" max="11013" width="9.42578125" style="51" customWidth="1"/>
    <col min="11014" max="11014" width="11.140625" style="51" customWidth="1"/>
    <col min="11015" max="11017" width="8.5703125" style="51" customWidth="1"/>
    <col min="11018" max="11018" width="32.140625" style="51" customWidth="1"/>
    <col min="11019" max="11019" width="8" style="51" hidden="1" customWidth="1"/>
    <col min="11020" max="11263" width="9.140625" style="51"/>
    <col min="11264" max="11264" width="5.5703125" style="51" customWidth="1"/>
    <col min="11265" max="11265" width="32" style="51" customWidth="1"/>
    <col min="11266" max="11267" width="9.85546875" style="51" customWidth="1"/>
    <col min="11268" max="11269" width="9.42578125" style="51" customWidth="1"/>
    <col min="11270" max="11270" width="11.140625" style="51" customWidth="1"/>
    <col min="11271" max="11273" width="8.5703125" style="51" customWidth="1"/>
    <col min="11274" max="11274" width="32.140625" style="51" customWidth="1"/>
    <col min="11275" max="11275" width="8" style="51" hidden="1" customWidth="1"/>
    <col min="11276" max="11519" width="9.140625" style="51"/>
    <col min="11520" max="11520" width="5.5703125" style="51" customWidth="1"/>
    <col min="11521" max="11521" width="32" style="51" customWidth="1"/>
    <col min="11522" max="11523" width="9.85546875" style="51" customWidth="1"/>
    <col min="11524" max="11525" width="9.42578125" style="51" customWidth="1"/>
    <col min="11526" max="11526" width="11.140625" style="51" customWidth="1"/>
    <col min="11527" max="11529" width="8.5703125" style="51" customWidth="1"/>
    <col min="11530" max="11530" width="32.140625" style="51" customWidth="1"/>
    <col min="11531" max="11531" width="8" style="51" hidden="1" customWidth="1"/>
    <col min="11532" max="11775" width="9.140625" style="51"/>
    <col min="11776" max="11776" width="5.5703125" style="51" customWidth="1"/>
    <col min="11777" max="11777" width="32" style="51" customWidth="1"/>
    <col min="11778" max="11779" width="9.85546875" style="51" customWidth="1"/>
    <col min="11780" max="11781" width="9.42578125" style="51" customWidth="1"/>
    <col min="11782" max="11782" width="11.140625" style="51" customWidth="1"/>
    <col min="11783" max="11785" width="8.5703125" style="51" customWidth="1"/>
    <col min="11786" max="11786" width="32.140625" style="51" customWidth="1"/>
    <col min="11787" max="11787" width="8" style="51" hidden="1" customWidth="1"/>
    <col min="11788" max="12031" width="9.140625" style="51"/>
    <col min="12032" max="12032" width="5.5703125" style="51" customWidth="1"/>
    <col min="12033" max="12033" width="32" style="51" customWidth="1"/>
    <col min="12034" max="12035" width="9.85546875" style="51" customWidth="1"/>
    <col min="12036" max="12037" width="9.42578125" style="51" customWidth="1"/>
    <col min="12038" max="12038" width="11.140625" style="51" customWidth="1"/>
    <col min="12039" max="12041" width="8.5703125" style="51" customWidth="1"/>
    <col min="12042" max="12042" width="32.140625" style="51" customWidth="1"/>
    <col min="12043" max="12043" width="8" style="51" hidden="1" customWidth="1"/>
    <col min="12044" max="12287" width="9.140625" style="51"/>
    <col min="12288" max="12288" width="5.5703125" style="51" customWidth="1"/>
    <col min="12289" max="12289" width="32" style="51" customWidth="1"/>
    <col min="12290" max="12291" width="9.85546875" style="51" customWidth="1"/>
    <col min="12292" max="12293" width="9.42578125" style="51" customWidth="1"/>
    <col min="12294" max="12294" width="11.140625" style="51" customWidth="1"/>
    <col min="12295" max="12297" width="8.5703125" style="51" customWidth="1"/>
    <col min="12298" max="12298" width="32.140625" style="51" customWidth="1"/>
    <col min="12299" max="12299" width="8" style="51" hidden="1" customWidth="1"/>
    <col min="12300" max="12543" width="9.140625" style="51"/>
    <col min="12544" max="12544" width="5.5703125" style="51" customWidth="1"/>
    <col min="12545" max="12545" width="32" style="51" customWidth="1"/>
    <col min="12546" max="12547" width="9.85546875" style="51" customWidth="1"/>
    <col min="12548" max="12549" width="9.42578125" style="51" customWidth="1"/>
    <col min="12550" max="12550" width="11.140625" style="51" customWidth="1"/>
    <col min="12551" max="12553" width="8.5703125" style="51" customWidth="1"/>
    <col min="12554" max="12554" width="32.140625" style="51" customWidth="1"/>
    <col min="12555" max="12555" width="8" style="51" hidden="1" customWidth="1"/>
    <col min="12556" max="12799" width="9.140625" style="51"/>
    <col min="12800" max="12800" width="5.5703125" style="51" customWidth="1"/>
    <col min="12801" max="12801" width="32" style="51" customWidth="1"/>
    <col min="12802" max="12803" width="9.85546875" style="51" customWidth="1"/>
    <col min="12804" max="12805" width="9.42578125" style="51" customWidth="1"/>
    <col min="12806" max="12806" width="11.140625" style="51" customWidth="1"/>
    <col min="12807" max="12809" width="8.5703125" style="51" customWidth="1"/>
    <col min="12810" max="12810" width="32.140625" style="51" customWidth="1"/>
    <col min="12811" max="12811" width="8" style="51" hidden="1" customWidth="1"/>
    <col min="12812" max="13055" width="9.140625" style="51"/>
    <col min="13056" max="13056" width="5.5703125" style="51" customWidth="1"/>
    <col min="13057" max="13057" width="32" style="51" customWidth="1"/>
    <col min="13058" max="13059" width="9.85546875" style="51" customWidth="1"/>
    <col min="13060" max="13061" width="9.42578125" style="51" customWidth="1"/>
    <col min="13062" max="13062" width="11.140625" style="51" customWidth="1"/>
    <col min="13063" max="13065" width="8.5703125" style="51" customWidth="1"/>
    <col min="13066" max="13066" width="32.140625" style="51" customWidth="1"/>
    <col min="13067" max="13067" width="8" style="51" hidden="1" customWidth="1"/>
    <col min="13068" max="13311" width="9.140625" style="51"/>
    <col min="13312" max="13312" width="5.5703125" style="51" customWidth="1"/>
    <col min="13313" max="13313" width="32" style="51" customWidth="1"/>
    <col min="13314" max="13315" width="9.85546875" style="51" customWidth="1"/>
    <col min="13316" max="13317" width="9.42578125" style="51" customWidth="1"/>
    <col min="13318" max="13318" width="11.140625" style="51" customWidth="1"/>
    <col min="13319" max="13321" width="8.5703125" style="51" customWidth="1"/>
    <col min="13322" max="13322" width="32.140625" style="51" customWidth="1"/>
    <col min="13323" max="13323" width="8" style="51" hidden="1" customWidth="1"/>
    <col min="13324" max="13567" width="9.140625" style="51"/>
    <col min="13568" max="13568" width="5.5703125" style="51" customWidth="1"/>
    <col min="13569" max="13569" width="32" style="51" customWidth="1"/>
    <col min="13570" max="13571" width="9.85546875" style="51" customWidth="1"/>
    <col min="13572" max="13573" width="9.42578125" style="51" customWidth="1"/>
    <col min="13574" max="13574" width="11.140625" style="51" customWidth="1"/>
    <col min="13575" max="13577" width="8.5703125" style="51" customWidth="1"/>
    <col min="13578" max="13578" width="32.140625" style="51" customWidth="1"/>
    <col min="13579" max="13579" width="8" style="51" hidden="1" customWidth="1"/>
    <col min="13580" max="13823" width="9.140625" style="51"/>
    <col min="13824" max="13824" width="5.5703125" style="51" customWidth="1"/>
    <col min="13825" max="13825" width="32" style="51" customWidth="1"/>
    <col min="13826" max="13827" width="9.85546875" style="51" customWidth="1"/>
    <col min="13828" max="13829" width="9.42578125" style="51" customWidth="1"/>
    <col min="13830" max="13830" width="11.140625" style="51" customWidth="1"/>
    <col min="13831" max="13833" width="8.5703125" style="51" customWidth="1"/>
    <col min="13834" max="13834" width="32.140625" style="51" customWidth="1"/>
    <col min="13835" max="13835" width="8" style="51" hidden="1" customWidth="1"/>
    <col min="13836" max="14079" width="9.140625" style="51"/>
    <col min="14080" max="14080" width="5.5703125" style="51" customWidth="1"/>
    <col min="14081" max="14081" width="32" style="51" customWidth="1"/>
    <col min="14082" max="14083" width="9.85546875" style="51" customWidth="1"/>
    <col min="14084" max="14085" width="9.42578125" style="51" customWidth="1"/>
    <col min="14086" max="14086" width="11.140625" style="51" customWidth="1"/>
    <col min="14087" max="14089" width="8.5703125" style="51" customWidth="1"/>
    <col min="14090" max="14090" width="32.140625" style="51" customWidth="1"/>
    <col min="14091" max="14091" width="8" style="51" hidden="1" customWidth="1"/>
    <col min="14092" max="14335" width="9.140625" style="51"/>
    <col min="14336" max="14336" width="5.5703125" style="51" customWidth="1"/>
    <col min="14337" max="14337" width="32" style="51" customWidth="1"/>
    <col min="14338" max="14339" width="9.85546875" style="51" customWidth="1"/>
    <col min="14340" max="14341" width="9.42578125" style="51" customWidth="1"/>
    <col min="14342" max="14342" width="11.140625" style="51" customWidth="1"/>
    <col min="14343" max="14345" width="8.5703125" style="51" customWidth="1"/>
    <col min="14346" max="14346" width="32.140625" style="51" customWidth="1"/>
    <col min="14347" max="14347" width="8" style="51" hidden="1" customWidth="1"/>
    <col min="14348" max="14591" width="9.140625" style="51"/>
    <col min="14592" max="14592" width="5.5703125" style="51" customWidth="1"/>
    <col min="14593" max="14593" width="32" style="51" customWidth="1"/>
    <col min="14594" max="14595" width="9.85546875" style="51" customWidth="1"/>
    <col min="14596" max="14597" width="9.42578125" style="51" customWidth="1"/>
    <col min="14598" max="14598" width="11.140625" style="51" customWidth="1"/>
    <col min="14599" max="14601" width="8.5703125" style="51" customWidth="1"/>
    <col min="14602" max="14602" width="32.140625" style="51" customWidth="1"/>
    <col min="14603" max="14603" width="8" style="51" hidden="1" customWidth="1"/>
    <col min="14604" max="14847" width="9.140625" style="51"/>
    <col min="14848" max="14848" width="5.5703125" style="51" customWidth="1"/>
    <col min="14849" max="14849" width="32" style="51" customWidth="1"/>
    <col min="14850" max="14851" width="9.85546875" style="51" customWidth="1"/>
    <col min="14852" max="14853" width="9.42578125" style="51" customWidth="1"/>
    <col min="14854" max="14854" width="11.140625" style="51" customWidth="1"/>
    <col min="14855" max="14857" width="8.5703125" style="51" customWidth="1"/>
    <col min="14858" max="14858" width="32.140625" style="51" customWidth="1"/>
    <col min="14859" max="14859" width="8" style="51" hidden="1" customWidth="1"/>
    <col min="14860" max="15103" width="9.140625" style="51"/>
    <col min="15104" max="15104" width="5.5703125" style="51" customWidth="1"/>
    <col min="15105" max="15105" width="32" style="51" customWidth="1"/>
    <col min="15106" max="15107" width="9.85546875" style="51" customWidth="1"/>
    <col min="15108" max="15109" width="9.42578125" style="51" customWidth="1"/>
    <col min="15110" max="15110" width="11.140625" style="51" customWidth="1"/>
    <col min="15111" max="15113" width="8.5703125" style="51" customWidth="1"/>
    <col min="15114" max="15114" width="32.140625" style="51" customWidth="1"/>
    <col min="15115" max="15115" width="8" style="51" hidden="1" customWidth="1"/>
    <col min="15116" max="15359" width="9.140625" style="51"/>
    <col min="15360" max="15360" width="5.5703125" style="51" customWidth="1"/>
    <col min="15361" max="15361" width="32" style="51" customWidth="1"/>
    <col min="15362" max="15363" width="9.85546875" style="51" customWidth="1"/>
    <col min="15364" max="15365" width="9.42578125" style="51" customWidth="1"/>
    <col min="15366" max="15366" width="11.140625" style="51" customWidth="1"/>
    <col min="15367" max="15369" width="8.5703125" style="51" customWidth="1"/>
    <col min="15370" max="15370" width="32.140625" style="51" customWidth="1"/>
    <col min="15371" max="15371" width="8" style="51" hidden="1" customWidth="1"/>
    <col min="15372" max="15615" width="9.140625" style="51"/>
    <col min="15616" max="15616" width="5.5703125" style="51" customWidth="1"/>
    <col min="15617" max="15617" width="32" style="51" customWidth="1"/>
    <col min="15618" max="15619" width="9.85546875" style="51" customWidth="1"/>
    <col min="15620" max="15621" width="9.42578125" style="51" customWidth="1"/>
    <col min="15622" max="15622" width="11.140625" style="51" customWidth="1"/>
    <col min="15623" max="15625" width="8.5703125" style="51" customWidth="1"/>
    <col min="15626" max="15626" width="32.140625" style="51" customWidth="1"/>
    <col min="15627" max="15627" width="8" style="51" hidden="1" customWidth="1"/>
    <col min="15628" max="15871" width="9.140625" style="51"/>
    <col min="15872" max="15872" width="5.5703125" style="51" customWidth="1"/>
    <col min="15873" max="15873" width="32" style="51" customWidth="1"/>
    <col min="15874" max="15875" width="9.85546875" style="51" customWidth="1"/>
    <col min="15876" max="15877" width="9.42578125" style="51" customWidth="1"/>
    <col min="15878" max="15878" width="11.140625" style="51" customWidth="1"/>
    <col min="15879" max="15881" width="8.5703125" style="51" customWidth="1"/>
    <col min="15882" max="15882" width="32.140625" style="51" customWidth="1"/>
    <col min="15883" max="15883" width="8" style="51" hidden="1" customWidth="1"/>
    <col min="15884" max="16127" width="9.140625" style="51"/>
    <col min="16128" max="16128" width="5.5703125" style="51" customWidth="1"/>
    <col min="16129" max="16129" width="32" style="51" customWidth="1"/>
    <col min="16130" max="16131" width="9.85546875" style="51" customWidth="1"/>
    <col min="16132" max="16133" width="9.42578125" style="51" customWidth="1"/>
    <col min="16134" max="16134" width="11.140625" style="51" customWidth="1"/>
    <col min="16135" max="16137" width="8.5703125" style="51" customWidth="1"/>
    <col min="16138" max="16138" width="32.140625" style="51" customWidth="1"/>
    <col min="16139" max="16139" width="8" style="51" hidden="1" customWidth="1"/>
    <col min="16140" max="16384" width="9.140625" style="51"/>
  </cols>
  <sheetData>
    <row r="1" spans="1:13" ht="36" customHeight="1" x14ac:dyDescent="0.25">
      <c r="A1" s="196" t="s">
        <v>268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3" s="3" customFormat="1" ht="12" thickBot="1" x14ac:dyDescent="0.3">
      <c r="B2" s="5"/>
      <c r="C2" s="116"/>
      <c r="L2" s="6" t="s">
        <v>0</v>
      </c>
    </row>
    <row r="3" spans="1:13" s="3" customFormat="1" ht="24" customHeight="1" x14ac:dyDescent="0.25">
      <c r="A3" s="179" t="s">
        <v>1</v>
      </c>
      <c r="B3" s="181" t="s">
        <v>2</v>
      </c>
      <c r="C3" s="183" t="s">
        <v>3</v>
      </c>
      <c r="D3" s="185" t="s">
        <v>4</v>
      </c>
      <c r="E3" s="185" t="s">
        <v>219</v>
      </c>
      <c r="F3" s="185" t="s">
        <v>95</v>
      </c>
      <c r="G3" s="189" t="s">
        <v>6</v>
      </c>
      <c r="H3" s="190"/>
      <c r="I3" s="190"/>
      <c r="J3" s="190"/>
      <c r="K3" s="191"/>
      <c r="L3" s="192" t="s">
        <v>7</v>
      </c>
    </row>
    <row r="4" spans="1:13" s="3" customFormat="1" ht="24" customHeight="1" thickBot="1" x14ac:dyDescent="0.3">
      <c r="A4" s="180"/>
      <c r="B4" s="182"/>
      <c r="C4" s="184"/>
      <c r="D4" s="186"/>
      <c r="E4" s="186"/>
      <c r="F4" s="186"/>
      <c r="G4" s="8" t="s">
        <v>8</v>
      </c>
      <c r="H4" s="8" t="s">
        <v>9</v>
      </c>
      <c r="I4" s="8" t="s">
        <v>64</v>
      </c>
      <c r="J4" s="8" t="s">
        <v>220</v>
      </c>
      <c r="K4" s="8" t="s">
        <v>97</v>
      </c>
      <c r="L4" s="193"/>
    </row>
    <row r="5" spans="1:13" s="52" customFormat="1" ht="18" customHeight="1" x14ac:dyDescent="0.25">
      <c r="A5" s="77" t="s">
        <v>221</v>
      </c>
      <c r="B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1:13" s="52" customFormat="1" ht="119.25" customHeight="1" x14ac:dyDescent="0.25">
      <c r="A6" s="160">
        <v>8</v>
      </c>
      <c r="B6" s="114" t="s">
        <v>222</v>
      </c>
      <c r="C6" s="115" t="s">
        <v>260</v>
      </c>
      <c r="D6" s="54">
        <f>E6+F6+G6+H6+I6+J6</f>
        <v>19800</v>
      </c>
      <c r="E6" s="54">
        <v>14000</v>
      </c>
      <c r="F6" s="54">
        <v>1000</v>
      </c>
      <c r="G6" s="55">
        <v>1200</v>
      </c>
      <c r="H6" s="56">
        <v>1200</v>
      </c>
      <c r="I6" s="57">
        <v>1200</v>
      </c>
      <c r="J6" s="57">
        <v>1200</v>
      </c>
      <c r="K6" s="57" t="s">
        <v>62</v>
      </c>
      <c r="L6" s="58" t="s">
        <v>254</v>
      </c>
    </row>
    <row r="7" spans="1:13" s="52" customFormat="1" ht="26.25" customHeight="1" x14ac:dyDescent="0.25">
      <c r="A7" s="197" t="s">
        <v>13</v>
      </c>
      <c r="B7" s="198"/>
      <c r="C7" s="199"/>
      <c r="D7" s="71">
        <f t="shared" ref="D7:K7" si="0">SUM(D6:D6)</f>
        <v>19800</v>
      </c>
      <c r="E7" s="71">
        <f t="shared" si="0"/>
        <v>14000</v>
      </c>
      <c r="F7" s="71">
        <f t="shared" si="0"/>
        <v>1000</v>
      </c>
      <c r="G7" s="71">
        <f t="shared" si="0"/>
        <v>1200</v>
      </c>
      <c r="H7" s="71">
        <f t="shared" si="0"/>
        <v>1200</v>
      </c>
      <c r="I7" s="71">
        <f t="shared" si="0"/>
        <v>1200</v>
      </c>
      <c r="J7" s="71">
        <f t="shared" si="0"/>
        <v>1200</v>
      </c>
      <c r="K7" s="71">
        <f t="shared" si="0"/>
        <v>0</v>
      </c>
      <c r="L7" s="118"/>
    </row>
    <row r="8" spans="1:13" s="52" customFormat="1" ht="18" customHeight="1" x14ac:dyDescent="0.25">
      <c r="A8" s="111" t="s">
        <v>14</v>
      </c>
      <c r="B8" s="112"/>
      <c r="D8" s="112"/>
      <c r="E8" s="112"/>
      <c r="F8" s="112"/>
      <c r="G8" s="112"/>
      <c r="H8" s="112"/>
      <c r="I8" s="112"/>
      <c r="J8" s="112"/>
      <c r="K8" s="112"/>
      <c r="L8" s="113"/>
    </row>
    <row r="9" spans="1:13" s="52" customFormat="1" ht="89.25" customHeight="1" x14ac:dyDescent="0.25">
      <c r="A9" s="160">
        <v>37</v>
      </c>
      <c r="B9" s="53" t="s">
        <v>226</v>
      </c>
      <c r="C9" s="117" t="s">
        <v>271</v>
      </c>
      <c r="D9" s="69">
        <f>E9+F9+G9+H9+I9+K9+J9</f>
        <v>14364</v>
      </c>
      <c r="E9" s="69">
        <v>0</v>
      </c>
      <c r="F9" s="69">
        <v>2710</v>
      </c>
      <c r="G9" s="55">
        <v>2937</v>
      </c>
      <c r="H9" s="69">
        <v>2937</v>
      </c>
      <c r="I9" s="69">
        <v>2890</v>
      </c>
      <c r="J9" s="69">
        <v>2890</v>
      </c>
      <c r="K9" s="57">
        <v>0</v>
      </c>
      <c r="L9" s="58" t="s">
        <v>227</v>
      </c>
    </row>
    <row r="10" spans="1:13" s="52" customFormat="1" ht="99" customHeight="1" x14ac:dyDescent="0.25">
      <c r="A10" s="160">
        <v>39</v>
      </c>
      <c r="B10" s="53"/>
      <c r="C10" s="117" t="s">
        <v>210</v>
      </c>
      <c r="D10" s="69">
        <f>E10+F10+G10+H10+I10+K10+J10</f>
        <v>28293</v>
      </c>
      <c r="E10" s="69">
        <v>0</v>
      </c>
      <c r="F10" s="69">
        <v>12797</v>
      </c>
      <c r="G10" s="55">
        <v>3874</v>
      </c>
      <c r="H10" s="69">
        <v>3874</v>
      </c>
      <c r="I10" s="69">
        <v>3874</v>
      </c>
      <c r="J10" s="69">
        <v>3874</v>
      </c>
      <c r="K10" s="57">
        <v>0</v>
      </c>
      <c r="L10" s="58" t="s">
        <v>228</v>
      </c>
    </row>
    <row r="11" spans="1:13" s="52" customFormat="1" ht="15.75" customHeight="1" x14ac:dyDescent="0.25">
      <c r="A11" s="194" t="s">
        <v>17</v>
      </c>
      <c r="B11" s="195"/>
      <c r="C11" s="195"/>
      <c r="D11" s="71">
        <f>SUM(D9:D10)</f>
        <v>42657</v>
      </c>
      <c r="E11" s="71">
        <f t="shared" ref="E11:K11" si="1">SUM(E9:E10)</f>
        <v>0</v>
      </c>
      <c r="F11" s="71">
        <f t="shared" si="1"/>
        <v>15507</v>
      </c>
      <c r="G11" s="71">
        <f t="shared" si="1"/>
        <v>6811</v>
      </c>
      <c r="H11" s="71">
        <f t="shared" si="1"/>
        <v>6811</v>
      </c>
      <c r="I11" s="71">
        <f t="shared" si="1"/>
        <v>6764</v>
      </c>
      <c r="J11" s="71">
        <f t="shared" si="1"/>
        <v>6764</v>
      </c>
      <c r="K11" s="71">
        <f t="shared" si="1"/>
        <v>0</v>
      </c>
      <c r="L11" s="118"/>
    </row>
    <row r="12" spans="1:13" s="52" customFormat="1" ht="18" customHeight="1" x14ac:dyDescent="0.25">
      <c r="A12" s="111" t="s">
        <v>18</v>
      </c>
      <c r="B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1:13" s="52" customFormat="1" ht="99" customHeight="1" x14ac:dyDescent="0.25">
      <c r="A13" s="160">
        <v>68</v>
      </c>
      <c r="B13" s="122">
        <v>1620</v>
      </c>
      <c r="C13" s="115" t="s">
        <v>261</v>
      </c>
      <c r="D13" s="54">
        <f>E13+F13+G13+H13+I13+J13+K13</f>
        <v>82483</v>
      </c>
      <c r="E13" s="54">
        <v>10083</v>
      </c>
      <c r="F13" s="54">
        <v>10000</v>
      </c>
      <c r="G13" s="55">
        <v>20800</v>
      </c>
      <c r="H13" s="60">
        <v>20800</v>
      </c>
      <c r="I13" s="60">
        <v>20800</v>
      </c>
      <c r="J13" s="60">
        <v>0</v>
      </c>
      <c r="K13" s="60">
        <v>0</v>
      </c>
      <c r="L13" s="61" t="s">
        <v>257</v>
      </c>
    </row>
    <row r="14" spans="1:13" s="52" customFormat="1" ht="15.75" customHeight="1" x14ac:dyDescent="0.25">
      <c r="A14" s="205" t="s">
        <v>27</v>
      </c>
      <c r="B14" s="206"/>
      <c r="C14" s="207"/>
      <c r="D14" s="123">
        <f t="shared" ref="D14:K14" si="2">SUM(D13:D13)</f>
        <v>82483</v>
      </c>
      <c r="E14" s="123">
        <f t="shared" si="2"/>
        <v>10083</v>
      </c>
      <c r="F14" s="123">
        <f t="shared" si="2"/>
        <v>10000</v>
      </c>
      <c r="G14" s="123">
        <f t="shared" si="2"/>
        <v>20800</v>
      </c>
      <c r="H14" s="123">
        <f t="shared" si="2"/>
        <v>20800</v>
      </c>
      <c r="I14" s="123">
        <f t="shared" si="2"/>
        <v>20800</v>
      </c>
      <c r="J14" s="123">
        <f t="shared" si="2"/>
        <v>0</v>
      </c>
      <c r="K14" s="123">
        <f t="shared" si="2"/>
        <v>0</v>
      </c>
      <c r="L14" s="124"/>
    </row>
    <row r="15" spans="1:13" s="52" customFormat="1" ht="18" customHeight="1" x14ac:dyDescent="0.25">
      <c r="A15" s="111" t="s">
        <v>252</v>
      </c>
      <c r="B15" s="112"/>
      <c r="D15" s="112"/>
      <c r="E15" s="112"/>
      <c r="F15" s="112"/>
      <c r="G15" s="112"/>
      <c r="H15" s="112"/>
      <c r="I15" s="112"/>
      <c r="J15" s="112"/>
      <c r="K15" s="112"/>
      <c r="L15" s="113"/>
    </row>
    <row r="16" spans="1:13" s="68" customFormat="1" ht="67.5" customHeight="1" x14ac:dyDescent="0.25">
      <c r="A16" s="160">
        <v>163</v>
      </c>
      <c r="B16" s="59">
        <v>1617</v>
      </c>
      <c r="C16" s="119" t="s">
        <v>262</v>
      </c>
      <c r="D16" s="54">
        <f>E16+F16+G16+H16+I16+J16</f>
        <v>4807</v>
      </c>
      <c r="E16" s="54">
        <v>1808</v>
      </c>
      <c r="F16" s="54">
        <f>396+149+74</f>
        <v>619</v>
      </c>
      <c r="G16" s="55">
        <v>595</v>
      </c>
      <c r="H16" s="63">
        <v>595</v>
      </c>
      <c r="I16" s="54">
        <v>595</v>
      </c>
      <c r="J16" s="64">
        <v>595</v>
      </c>
      <c r="K16" s="66" t="s">
        <v>62</v>
      </c>
      <c r="L16" s="65" t="s">
        <v>225</v>
      </c>
      <c r="M16" s="67"/>
    </row>
    <row r="17" spans="1:12" s="52" customFormat="1" ht="52.5" x14ac:dyDescent="0.25">
      <c r="A17" s="160">
        <v>163</v>
      </c>
      <c r="B17" s="146">
        <v>1617</v>
      </c>
      <c r="C17" s="119" t="s">
        <v>263</v>
      </c>
      <c r="D17" s="72">
        <f>E17+F17+G17+H17+I17+J17</f>
        <v>2275</v>
      </c>
      <c r="E17" s="72">
        <v>1470</v>
      </c>
      <c r="F17" s="72">
        <v>161</v>
      </c>
      <c r="G17" s="92">
        <v>161</v>
      </c>
      <c r="H17" s="64">
        <v>161</v>
      </c>
      <c r="I17" s="64">
        <v>161</v>
      </c>
      <c r="J17" s="64">
        <v>161</v>
      </c>
      <c r="K17" s="66" t="s">
        <v>62</v>
      </c>
      <c r="L17" s="93" t="s">
        <v>258</v>
      </c>
    </row>
    <row r="18" spans="1:12" s="52" customFormat="1" ht="77.25" customHeight="1" x14ac:dyDescent="0.25">
      <c r="A18" s="160">
        <v>165</v>
      </c>
      <c r="B18" s="59">
        <v>1622</v>
      </c>
      <c r="C18" s="119" t="s">
        <v>223</v>
      </c>
      <c r="D18" s="54">
        <f>E18+F18+G18+H18+I18+J18+K18</f>
        <v>1420</v>
      </c>
      <c r="E18" s="54">
        <v>0</v>
      </c>
      <c r="F18" s="54">
        <v>0</v>
      </c>
      <c r="G18" s="55">
        <v>132</v>
      </c>
      <c r="H18" s="62">
        <v>69</v>
      </c>
      <c r="I18" s="62">
        <v>1069</v>
      </c>
      <c r="J18" s="63">
        <v>150</v>
      </c>
      <c r="K18" s="64">
        <v>0</v>
      </c>
      <c r="L18" s="65" t="s">
        <v>224</v>
      </c>
    </row>
    <row r="19" spans="1:12" s="52" customFormat="1" ht="15.75" customHeight="1" x14ac:dyDescent="0.25">
      <c r="A19" s="197" t="s">
        <v>267</v>
      </c>
      <c r="B19" s="198"/>
      <c r="C19" s="199"/>
      <c r="D19" s="71">
        <f>SUM(D16:D18)</f>
        <v>8502</v>
      </c>
      <c r="E19" s="71">
        <f t="shared" ref="E19:K19" si="3">SUM(E16:E18)</f>
        <v>3278</v>
      </c>
      <c r="F19" s="71">
        <f t="shared" si="3"/>
        <v>780</v>
      </c>
      <c r="G19" s="71">
        <f t="shared" si="3"/>
        <v>888</v>
      </c>
      <c r="H19" s="71">
        <f t="shared" si="3"/>
        <v>825</v>
      </c>
      <c r="I19" s="71">
        <f t="shared" si="3"/>
        <v>1825</v>
      </c>
      <c r="J19" s="71">
        <f t="shared" si="3"/>
        <v>906</v>
      </c>
      <c r="K19" s="71">
        <f t="shared" si="3"/>
        <v>0</v>
      </c>
      <c r="L19" s="118"/>
    </row>
    <row r="20" spans="1:12" s="52" customFormat="1" ht="18" customHeight="1" x14ac:dyDescent="0.25">
      <c r="A20" s="111" t="s">
        <v>229</v>
      </c>
      <c r="B20" s="112"/>
      <c r="D20" s="112"/>
      <c r="E20" s="112"/>
      <c r="F20" s="112"/>
      <c r="G20" s="112"/>
      <c r="H20" s="112"/>
      <c r="I20" s="112"/>
      <c r="J20" s="112"/>
      <c r="K20" s="112"/>
      <c r="L20" s="113"/>
    </row>
    <row r="21" spans="1:12" s="52" customFormat="1" ht="45" customHeight="1" x14ac:dyDescent="0.25">
      <c r="A21" s="160">
        <v>202</v>
      </c>
      <c r="B21" s="53" t="s">
        <v>226</v>
      </c>
      <c r="C21" s="117" t="s">
        <v>256</v>
      </c>
      <c r="D21" s="69">
        <f>E21+F21+G21+H21+I21+J21+K21</f>
        <v>114424</v>
      </c>
      <c r="E21" s="54">
        <v>0</v>
      </c>
      <c r="F21" s="54">
        <v>0</v>
      </c>
      <c r="G21" s="55">
        <v>18345</v>
      </c>
      <c r="H21" s="72">
        <v>20338</v>
      </c>
      <c r="I21" s="57">
        <v>22591</v>
      </c>
      <c r="J21" s="57">
        <v>25137</v>
      </c>
      <c r="K21" s="57">
        <v>28013</v>
      </c>
      <c r="L21" s="61" t="s">
        <v>230</v>
      </c>
    </row>
    <row r="22" spans="1:12" s="52" customFormat="1" ht="15.75" customHeight="1" x14ac:dyDescent="0.25">
      <c r="A22" s="208" t="s">
        <v>231</v>
      </c>
      <c r="B22" s="209"/>
      <c r="C22" s="210"/>
      <c r="D22" s="128">
        <f t="shared" ref="D22:K22" si="4">SUM(D21:D21)</f>
        <v>114424</v>
      </c>
      <c r="E22" s="128">
        <f t="shared" si="4"/>
        <v>0</v>
      </c>
      <c r="F22" s="128">
        <f t="shared" si="4"/>
        <v>0</v>
      </c>
      <c r="G22" s="128">
        <f t="shared" si="4"/>
        <v>18345</v>
      </c>
      <c r="H22" s="128">
        <f t="shared" si="4"/>
        <v>20338</v>
      </c>
      <c r="I22" s="128">
        <f t="shared" si="4"/>
        <v>22591</v>
      </c>
      <c r="J22" s="128">
        <f t="shared" si="4"/>
        <v>25137</v>
      </c>
      <c r="K22" s="128">
        <f t="shared" si="4"/>
        <v>28013</v>
      </c>
      <c r="L22" s="129"/>
    </row>
    <row r="23" spans="1:12" s="52" customFormat="1" ht="18" customHeight="1" x14ac:dyDescent="0.25">
      <c r="A23" s="125" t="s">
        <v>232</v>
      </c>
      <c r="B23" s="133"/>
      <c r="D23" s="126"/>
      <c r="E23" s="126"/>
      <c r="F23" s="126"/>
      <c r="G23" s="126"/>
      <c r="H23" s="126"/>
      <c r="I23" s="126"/>
      <c r="J23" s="126"/>
      <c r="K23" s="126"/>
      <c r="L23" s="127"/>
    </row>
    <row r="24" spans="1:12" s="52" customFormat="1" ht="45" customHeight="1" x14ac:dyDescent="0.25">
      <c r="A24" s="160">
        <v>310</v>
      </c>
      <c r="B24" s="59">
        <v>1730</v>
      </c>
      <c r="C24" s="115" t="s">
        <v>233</v>
      </c>
      <c r="D24" s="57">
        <f>E24+F24+G24+H24+I24+J24+K24</f>
        <v>25500</v>
      </c>
      <c r="E24" s="73">
        <v>0</v>
      </c>
      <c r="F24" s="73">
        <v>0</v>
      </c>
      <c r="G24" s="55">
        <v>21000</v>
      </c>
      <c r="H24" s="74">
        <v>4500</v>
      </c>
      <c r="I24" s="72">
        <v>0</v>
      </c>
      <c r="J24" s="70">
        <v>0</v>
      </c>
      <c r="K24" s="70">
        <v>0</v>
      </c>
      <c r="L24" s="61" t="s">
        <v>234</v>
      </c>
    </row>
    <row r="25" spans="1:12" s="52" customFormat="1" ht="45" customHeight="1" x14ac:dyDescent="0.25">
      <c r="A25" s="160">
        <v>313</v>
      </c>
      <c r="B25" s="59">
        <v>1731</v>
      </c>
      <c r="C25" s="115" t="s">
        <v>235</v>
      </c>
      <c r="D25" s="57">
        <f>E25+F25+G25+H25+I25+J25+K25</f>
        <v>18750</v>
      </c>
      <c r="E25" s="73">
        <v>0</v>
      </c>
      <c r="F25" s="73">
        <v>0</v>
      </c>
      <c r="G25" s="55">
        <v>15000</v>
      </c>
      <c r="H25" s="75">
        <v>0</v>
      </c>
      <c r="I25" s="76">
        <v>3750</v>
      </c>
      <c r="J25" s="57">
        <v>0</v>
      </c>
      <c r="K25" s="57">
        <v>0</v>
      </c>
      <c r="L25" s="61" t="s">
        <v>236</v>
      </c>
    </row>
    <row r="26" spans="1:12" s="52" customFormat="1" ht="45" customHeight="1" x14ac:dyDescent="0.25">
      <c r="A26" s="160">
        <v>318</v>
      </c>
      <c r="B26" s="59">
        <v>1733</v>
      </c>
      <c r="C26" s="115" t="s">
        <v>237</v>
      </c>
      <c r="D26" s="57">
        <f>E26+F26+G26+H26+I26+J26+K26</f>
        <v>6000</v>
      </c>
      <c r="E26" s="73">
        <v>0</v>
      </c>
      <c r="F26" s="73">
        <v>0</v>
      </c>
      <c r="G26" s="55">
        <v>3000</v>
      </c>
      <c r="H26" s="69">
        <v>0</v>
      </c>
      <c r="I26" s="72">
        <v>0</v>
      </c>
      <c r="J26" s="57">
        <v>3000</v>
      </c>
      <c r="K26" s="57">
        <v>0</v>
      </c>
      <c r="L26" s="61" t="s">
        <v>238</v>
      </c>
    </row>
    <row r="27" spans="1:12" s="52" customFormat="1" ht="45" customHeight="1" x14ac:dyDescent="0.25">
      <c r="A27" s="160">
        <v>320</v>
      </c>
      <c r="B27" s="59">
        <v>1738</v>
      </c>
      <c r="C27" s="115" t="s">
        <v>239</v>
      </c>
      <c r="D27" s="57">
        <f>E27+F27+G27+H27+I27+J27+K27</f>
        <v>3000</v>
      </c>
      <c r="E27" s="73">
        <v>0</v>
      </c>
      <c r="F27" s="73">
        <v>0</v>
      </c>
      <c r="G27" s="55">
        <v>1500</v>
      </c>
      <c r="H27" s="69">
        <v>1500</v>
      </c>
      <c r="I27" s="72">
        <v>0</v>
      </c>
      <c r="J27" s="57">
        <v>0</v>
      </c>
      <c r="K27" s="57">
        <v>0</v>
      </c>
      <c r="L27" s="61" t="s">
        <v>234</v>
      </c>
    </row>
    <row r="28" spans="1:12" s="52" customFormat="1" ht="45" customHeight="1" x14ac:dyDescent="0.25">
      <c r="A28" s="160">
        <v>323</v>
      </c>
      <c r="B28" s="59">
        <v>1739</v>
      </c>
      <c r="C28" s="115" t="s">
        <v>240</v>
      </c>
      <c r="D28" s="57">
        <f>E28+F28+G28+H28+I28+J28+K28</f>
        <v>22500</v>
      </c>
      <c r="E28" s="73">
        <v>0</v>
      </c>
      <c r="F28" s="73">
        <v>0</v>
      </c>
      <c r="G28" s="55">
        <v>18000</v>
      </c>
      <c r="H28" s="69">
        <v>4500</v>
      </c>
      <c r="I28" s="72">
        <v>0</v>
      </c>
      <c r="J28" s="57">
        <v>0</v>
      </c>
      <c r="K28" s="57">
        <v>0</v>
      </c>
      <c r="L28" s="61" t="s">
        <v>234</v>
      </c>
    </row>
    <row r="29" spans="1:12" s="52" customFormat="1" ht="15.75" customHeight="1" x14ac:dyDescent="0.25">
      <c r="A29" s="208" t="s">
        <v>241</v>
      </c>
      <c r="B29" s="209"/>
      <c r="C29" s="210"/>
      <c r="D29" s="128">
        <f>SUM(D24:D28)</f>
        <v>75750</v>
      </c>
      <c r="E29" s="128">
        <f t="shared" ref="E29:K29" si="5">SUM(E24:E28)</f>
        <v>0</v>
      </c>
      <c r="F29" s="128">
        <f t="shared" si="5"/>
        <v>0</v>
      </c>
      <c r="G29" s="128">
        <f t="shared" si="5"/>
        <v>58500</v>
      </c>
      <c r="H29" s="128">
        <f t="shared" si="5"/>
        <v>10500</v>
      </c>
      <c r="I29" s="128">
        <f t="shared" si="5"/>
        <v>3750</v>
      </c>
      <c r="J29" s="128">
        <f t="shared" si="5"/>
        <v>3000</v>
      </c>
      <c r="K29" s="128">
        <f t="shared" si="5"/>
        <v>0</v>
      </c>
      <c r="L29" s="129"/>
    </row>
    <row r="30" spans="1:12" s="52" customFormat="1" ht="18" customHeight="1" x14ac:dyDescent="0.25">
      <c r="A30" s="130" t="s">
        <v>242</v>
      </c>
      <c r="B30" s="112"/>
      <c r="D30" s="131"/>
      <c r="E30" s="112"/>
      <c r="F30" s="112"/>
      <c r="G30" s="112"/>
      <c r="H30" s="112"/>
      <c r="I30" s="112"/>
      <c r="J30" s="112"/>
      <c r="K30" s="112"/>
      <c r="L30" s="113"/>
    </row>
    <row r="31" spans="1:12" s="52" customFormat="1" ht="45" customHeight="1" x14ac:dyDescent="0.25">
      <c r="A31" s="160">
        <v>354</v>
      </c>
      <c r="B31" s="59">
        <v>1742</v>
      </c>
      <c r="C31" s="121" t="s">
        <v>272</v>
      </c>
      <c r="D31" s="57">
        <f>E31+F31+G31+H31+I31+J31+K31</f>
        <v>3000</v>
      </c>
      <c r="E31" s="72">
        <v>0</v>
      </c>
      <c r="F31" s="72">
        <v>0</v>
      </c>
      <c r="G31" s="55">
        <v>2625</v>
      </c>
      <c r="H31" s="79">
        <v>375</v>
      </c>
      <c r="I31" s="79">
        <v>0</v>
      </c>
      <c r="J31" s="79">
        <v>0</v>
      </c>
      <c r="K31" s="79">
        <v>0</v>
      </c>
      <c r="L31" s="61" t="s">
        <v>234</v>
      </c>
    </row>
    <row r="32" spans="1:12" s="52" customFormat="1" ht="45" customHeight="1" x14ac:dyDescent="0.25">
      <c r="A32" s="160">
        <v>356</v>
      </c>
      <c r="B32" s="59">
        <v>1744</v>
      </c>
      <c r="C32" s="121" t="s">
        <v>245</v>
      </c>
      <c r="D32" s="132">
        <f t="shared" ref="D32:D33" si="6">E32+F32+G32+H32+I32+J32+K32</f>
        <v>3500</v>
      </c>
      <c r="E32" s="80">
        <v>0</v>
      </c>
      <c r="F32" s="80">
        <v>0</v>
      </c>
      <c r="G32" s="81">
        <v>1004</v>
      </c>
      <c r="H32" s="82">
        <v>2496</v>
      </c>
      <c r="I32" s="82">
        <v>0</v>
      </c>
      <c r="J32" s="82">
        <v>0</v>
      </c>
      <c r="K32" s="82">
        <v>0</v>
      </c>
      <c r="L32" s="83" t="s">
        <v>234</v>
      </c>
    </row>
    <row r="33" spans="1:23" s="52" customFormat="1" ht="45" customHeight="1" x14ac:dyDescent="0.25">
      <c r="A33" s="160">
        <v>362</v>
      </c>
      <c r="B33" s="59">
        <v>1749</v>
      </c>
      <c r="C33" s="121" t="s">
        <v>273</v>
      </c>
      <c r="D33" s="57">
        <f t="shared" si="6"/>
        <v>6500</v>
      </c>
      <c r="E33" s="72">
        <v>0</v>
      </c>
      <c r="F33" s="72">
        <v>0</v>
      </c>
      <c r="G33" s="55">
        <v>3250</v>
      </c>
      <c r="H33" s="69">
        <v>3250</v>
      </c>
      <c r="I33" s="69">
        <v>0</v>
      </c>
      <c r="J33" s="69">
        <v>0</v>
      </c>
      <c r="K33" s="69">
        <v>0</v>
      </c>
      <c r="L33" s="58" t="s">
        <v>234</v>
      </c>
    </row>
    <row r="34" spans="1:23" s="52" customFormat="1" ht="84" x14ac:dyDescent="0.25">
      <c r="A34" s="160">
        <v>369</v>
      </c>
      <c r="B34" s="59">
        <v>0</v>
      </c>
      <c r="C34" s="120" t="s">
        <v>255</v>
      </c>
      <c r="D34" s="57">
        <f>E34+F34+G34+H34+I34+J34</f>
        <v>2000</v>
      </c>
      <c r="E34" s="72">
        <v>0</v>
      </c>
      <c r="F34" s="72">
        <v>0</v>
      </c>
      <c r="G34" s="55">
        <v>500</v>
      </c>
      <c r="H34" s="78">
        <v>500</v>
      </c>
      <c r="I34" s="69">
        <v>500</v>
      </c>
      <c r="J34" s="69">
        <v>500</v>
      </c>
      <c r="K34" s="69" t="s">
        <v>62</v>
      </c>
      <c r="L34" s="61" t="s">
        <v>244</v>
      </c>
    </row>
    <row r="35" spans="1:23" s="52" customFormat="1" ht="57" customHeight="1" x14ac:dyDescent="0.25">
      <c r="A35" s="160">
        <v>376</v>
      </c>
      <c r="B35" s="59">
        <v>1126</v>
      </c>
      <c r="C35" s="120" t="s">
        <v>264</v>
      </c>
      <c r="D35" s="57">
        <f>E35+F35+G35+H35+I35+J35+K35</f>
        <v>128910</v>
      </c>
      <c r="E35" s="72">
        <v>0</v>
      </c>
      <c r="F35" s="72">
        <v>11410</v>
      </c>
      <c r="G35" s="55">
        <v>44500</v>
      </c>
      <c r="H35" s="69">
        <v>48000</v>
      </c>
      <c r="I35" s="69">
        <v>25000</v>
      </c>
      <c r="J35" s="69">
        <v>0</v>
      </c>
      <c r="K35" s="69">
        <v>0</v>
      </c>
      <c r="L35" s="58" t="s">
        <v>243</v>
      </c>
    </row>
    <row r="36" spans="1:23" s="52" customFormat="1" ht="15.75" customHeight="1" x14ac:dyDescent="0.25">
      <c r="A36" s="197" t="s">
        <v>246</v>
      </c>
      <c r="B36" s="198"/>
      <c r="C36" s="199"/>
      <c r="D36" s="71">
        <f>SUM(D31:D35)</f>
        <v>143910</v>
      </c>
      <c r="E36" s="71">
        <f t="shared" ref="E36:K36" si="7">SUM(E31:E35)</f>
        <v>0</v>
      </c>
      <c r="F36" s="71">
        <f t="shared" si="7"/>
        <v>11410</v>
      </c>
      <c r="G36" s="71">
        <f t="shared" si="7"/>
        <v>51879</v>
      </c>
      <c r="H36" s="71">
        <f t="shared" si="7"/>
        <v>54621</v>
      </c>
      <c r="I36" s="71">
        <f t="shared" si="7"/>
        <v>25500</v>
      </c>
      <c r="J36" s="71">
        <f t="shared" si="7"/>
        <v>500</v>
      </c>
      <c r="K36" s="71">
        <f t="shared" si="7"/>
        <v>0</v>
      </c>
      <c r="L36" s="118"/>
    </row>
    <row r="37" spans="1:23" s="52" customFormat="1" ht="18" customHeight="1" x14ac:dyDescent="0.25">
      <c r="A37" s="111" t="s">
        <v>52</v>
      </c>
      <c r="B37" s="112"/>
      <c r="D37" s="112"/>
      <c r="E37" s="112"/>
      <c r="F37" s="112"/>
      <c r="G37" s="112"/>
      <c r="H37" s="112"/>
      <c r="I37" s="112"/>
      <c r="J37" s="112"/>
      <c r="K37" s="112"/>
      <c r="L37" s="113"/>
      <c r="M37" s="84"/>
    </row>
    <row r="38" spans="1:23" s="52" customFormat="1" ht="67.5" customHeight="1" x14ac:dyDescent="0.25">
      <c r="A38" s="160">
        <v>763</v>
      </c>
      <c r="B38" s="59" t="s">
        <v>250</v>
      </c>
      <c r="C38" s="117" t="s">
        <v>265</v>
      </c>
      <c r="D38" s="69">
        <f>E38+F38+G38+H38+I38+J38+K38</f>
        <v>9600</v>
      </c>
      <c r="E38" s="54">
        <v>600</v>
      </c>
      <c r="F38" s="54">
        <v>1800</v>
      </c>
      <c r="G38" s="55">
        <v>2400</v>
      </c>
      <c r="H38" s="69">
        <v>2400</v>
      </c>
      <c r="I38" s="69">
        <v>1800</v>
      </c>
      <c r="J38" s="69">
        <v>600</v>
      </c>
      <c r="K38" s="69">
        <v>0</v>
      </c>
      <c r="L38" s="58" t="s">
        <v>251</v>
      </c>
      <c r="M38" s="86"/>
      <c r="V38" s="139"/>
      <c r="W38" s="140"/>
    </row>
    <row r="39" spans="1:23" s="52" customFormat="1" ht="84" x14ac:dyDescent="0.25">
      <c r="A39" s="160">
        <v>775</v>
      </c>
      <c r="B39" s="59" t="s">
        <v>248</v>
      </c>
      <c r="C39" s="117" t="s">
        <v>247</v>
      </c>
      <c r="D39" s="69">
        <f>E39+F39+G39+H39+I39+J39+K39</f>
        <v>77419.399999999994</v>
      </c>
      <c r="E39" s="85">
        <v>1165</v>
      </c>
      <c r="F39" s="85">
        <f>13459+157.4</f>
        <v>13616.4</v>
      </c>
      <c r="G39" s="55">
        <v>14845</v>
      </c>
      <c r="H39" s="85">
        <v>14511</v>
      </c>
      <c r="I39" s="85">
        <v>15885</v>
      </c>
      <c r="J39" s="78">
        <v>17397</v>
      </c>
      <c r="K39" s="78">
        <v>0</v>
      </c>
      <c r="L39" s="58" t="s">
        <v>249</v>
      </c>
      <c r="M39" s="86"/>
    </row>
    <row r="40" spans="1:23" s="52" customFormat="1" ht="15.75" customHeight="1" x14ac:dyDescent="0.25">
      <c r="A40" s="197" t="s">
        <v>58</v>
      </c>
      <c r="B40" s="198"/>
      <c r="C40" s="199"/>
      <c r="D40" s="71">
        <f>SUM(D38:D39)</f>
        <v>87019.4</v>
      </c>
      <c r="E40" s="71">
        <f t="shared" ref="E40:K40" si="8">SUM(E38:E39)</f>
        <v>1765</v>
      </c>
      <c r="F40" s="71">
        <f t="shared" si="8"/>
        <v>15416.4</v>
      </c>
      <c r="G40" s="71">
        <f t="shared" si="8"/>
        <v>17245</v>
      </c>
      <c r="H40" s="71">
        <f t="shared" si="8"/>
        <v>16911</v>
      </c>
      <c r="I40" s="71">
        <f t="shared" si="8"/>
        <v>17685</v>
      </c>
      <c r="J40" s="71">
        <f t="shared" si="8"/>
        <v>17997</v>
      </c>
      <c r="K40" s="71">
        <f t="shared" si="8"/>
        <v>0</v>
      </c>
      <c r="L40" s="118"/>
    </row>
    <row r="41" spans="1:23" s="52" customFormat="1" ht="18" customHeight="1" x14ac:dyDescent="0.25">
      <c r="A41" s="111" t="s">
        <v>59</v>
      </c>
      <c r="B41" s="112"/>
      <c r="D41" s="112"/>
      <c r="E41" s="112"/>
      <c r="F41" s="112"/>
      <c r="G41" s="112"/>
      <c r="H41" s="112"/>
      <c r="I41" s="112"/>
      <c r="J41" s="112"/>
      <c r="K41" s="112"/>
      <c r="L41" s="113"/>
      <c r="M41" s="84"/>
    </row>
    <row r="42" spans="1:23" s="52" customFormat="1" ht="45" customHeight="1" x14ac:dyDescent="0.25">
      <c r="A42" s="160">
        <v>848</v>
      </c>
      <c r="B42" s="59">
        <v>1202</v>
      </c>
      <c r="C42" s="115" t="s">
        <v>266</v>
      </c>
      <c r="D42" s="69">
        <f>E42+F42+G42+H42+I42+J42+K42</f>
        <v>531</v>
      </c>
      <c r="E42" s="54">
        <v>0</v>
      </c>
      <c r="F42" s="54">
        <v>81</v>
      </c>
      <c r="G42" s="55">
        <v>150</v>
      </c>
      <c r="H42" s="54">
        <v>150</v>
      </c>
      <c r="I42" s="54">
        <v>150</v>
      </c>
      <c r="J42" s="69">
        <v>0</v>
      </c>
      <c r="K42" s="69">
        <v>0</v>
      </c>
      <c r="L42" s="58" t="s">
        <v>253</v>
      </c>
      <c r="M42" s="86"/>
    </row>
    <row r="43" spans="1:23" s="52" customFormat="1" ht="15.75" customHeight="1" thickBot="1" x14ac:dyDescent="0.3">
      <c r="A43" s="200" t="s">
        <v>60</v>
      </c>
      <c r="B43" s="201"/>
      <c r="C43" s="202"/>
      <c r="D43" s="134">
        <f t="shared" ref="D43:K43" si="9">SUM(D42:D42)</f>
        <v>531</v>
      </c>
      <c r="E43" s="134">
        <f t="shared" si="9"/>
        <v>0</v>
      </c>
      <c r="F43" s="134">
        <f t="shared" si="9"/>
        <v>81</v>
      </c>
      <c r="G43" s="134">
        <f t="shared" si="9"/>
        <v>150</v>
      </c>
      <c r="H43" s="134">
        <f t="shared" si="9"/>
        <v>150</v>
      </c>
      <c r="I43" s="134">
        <f t="shared" si="9"/>
        <v>150</v>
      </c>
      <c r="J43" s="134">
        <f t="shared" si="9"/>
        <v>0</v>
      </c>
      <c r="K43" s="134">
        <f t="shared" si="9"/>
        <v>0</v>
      </c>
      <c r="L43" s="141"/>
    </row>
    <row r="44" spans="1:23" s="52" customFormat="1" ht="9" customHeight="1" thickBot="1" x14ac:dyDescent="0.3">
      <c r="A44" s="142"/>
      <c r="D44" s="84"/>
      <c r="E44" s="84"/>
      <c r="F44" s="84"/>
      <c r="G44" s="84"/>
      <c r="L44" s="143"/>
    </row>
    <row r="45" spans="1:23" s="52" customFormat="1" ht="18" customHeight="1" thickBot="1" x14ac:dyDescent="0.3">
      <c r="A45" s="203" t="s">
        <v>61</v>
      </c>
      <c r="B45" s="204"/>
      <c r="C45" s="204"/>
      <c r="D45" s="144">
        <f t="shared" ref="D45:K45" si="10">SUM(D7,D19,D14,D22,D29,D36,D40,D43,D11)</f>
        <v>575076.4</v>
      </c>
      <c r="E45" s="144">
        <f t="shared" si="10"/>
        <v>29126</v>
      </c>
      <c r="F45" s="144">
        <f t="shared" si="10"/>
        <v>54194.400000000001</v>
      </c>
      <c r="G45" s="144">
        <f t="shared" si="10"/>
        <v>175818</v>
      </c>
      <c r="H45" s="144">
        <f t="shared" si="10"/>
        <v>132156</v>
      </c>
      <c r="I45" s="144">
        <f t="shared" si="10"/>
        <v>100265</v>
      </c>
      <c r="J45" s="144">
        <f t="shared" si="10"/>
        <v>55504</v>
      </c>
      <c r="K45" s="144">
        <f t="shared" si="10"/>
        <v>28013</v>
      </c>
      <c r="L45" s="145"/>
    </row>
    <row r="46" spans="1:23" ht="24" customHeight="1" x14ac:dyDescent="0.25"/>
    <row r="47" spans="1:23" ht="24" customHeight="1" x14ac:dyDescent="0.25">
      <c r="J47" s="135"/>
    </row>
    <row r="50" spans="2:12" ht="24" customHeight="1" x14ac:dyDescent="0.25">
      <c r="B50" s="136"/>
      <c r="C50" s="136"/>
    </row>
    <row r="51" spans="2:12" ht="24" customHeight="1" x14ac:dyDescent="0.25"/>
    <row r="52" spans="2:12" ht="24" customHeight="1" x14ac:dyDescent="0.25">
      <c r="B52" s="133"/>
      <c r="C52" s="133"/>
      <c r="D52" s="137"/>
      <c r="E52" s="137"/>
      <c r="F52" s="137"/>
      <c r="G52" s="137"/>
      <c r="H52" s="138"/>
      <c r="I52" s="138"/>
      <c r="J52" s="138"/>
      <c r="K52" s="138"/>
      <c r="L52" s="137"/>
    </row>
    <row r="53" spans="2:12" ht="24" customHeight="1" x14ac:dyDescent="0.25"/>
    <row r="54" spans="2:12" ht="24" customHeight="1" x14ac:dyDescent="0.25"/>
    <row r="55" spans="2:12" ht="24" customHeight="1" x14ac:dyDescent="0.25"/>
    <row r="56" spans="2:12" ht="24" customHeight="1" x14ac:dyDescent="0.25"/>
    <row r="57" spans="2:12" ht="24" customHeight="1" x14ac:dyDescent="0.25"/>
    <row r="58" spans="2:12" ht="24" customHeight="1" x14ac:dyDescent="0.25"/>
    <row r="59" spans="2:12" ht="24" customHeight="1" x14ac:dyDescent="0.25"/>
    <row r="60" spans="2:12" ht="24" customHeight="1" x14ac:dyDescent="0.25"/>
    <row r="61" spans="2:12" ht="15" customHeight="1" x14ac:dyDescent="0.25"/>
    <row r="64" spans="2:12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34.5" customHeight="1" x14ac:dyDescent="0.25"/>
    <row r="72" ht="34.5" customHeight="1" x14ac:dyDescent="0.25"/>
    <row r="73" ht="24" customHeight="1" x14ac:dyDescent="0.25"/>
    <row r="76" ht="24" customHeight="1" x14ac:dyDescent="0.25"/>
    <row r="77" ht="45" customHeight="1" x14ac:dyDescent="0.25"/>
    <row r="78" ht="24" customHeight="1" x14ac:dyDescent="0.25"/>
    <row r="79" ht="24" customHeight="1" x14ac:dyDescent="0.25"/>
    <row r="80" ht="34.5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7" ht="34.5" customHeight="1" x14ac:dyDescent="0.25"/>
    <row r="88" ht="24" customHeight="1" x14ac:dyDescent="0.25"/>
    <row r="89" ht="24" customHeight="1" x14ac:dyDescent="0.25"/>
    <row r="90" ht="24" customHeight="1" x14ac:dyDescent="0.25"/>
    <row r="92" ht="24" customHeight="1" x14ac:dyDescent="0.25"/>
    <row r="93" ht="34.5" customHeight="1" x14ac:dyDescent="0.25"/>
    <row r="94" ht="34.5" customHeight="1" x14ac:dyDescent="0.25"/>
    <row r="95" ht="34.5" customHeight="1" x14ac:dyDescent="0.25"/>
    <row r="96" ht="24" customHeight="1" x14ac:dyDescent="0.25"/>
    <row r="97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34.5" customHeight="1" x14ac:dyDescent="0.25"/>
    <row r="104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34.5" customHeight="1" x14ac:dyDescent="0.25"/>
    <row r="125" ht="24" customHeight="1" x14ac:dyDescent="0.25"/>
    <row r="126" ht="34.5" customHeight="1" x14ac:dyDescent="0.25"/>
    <row r="127" ht="24" customHeight="1" x14ac:dyDescent="0.25"/>
    <row r="129" ht="24" customHeight="1" x14ac:dyDescent="0.25"/>
    <row r="130" ht="24" customHeight="1" x14ac:dyDescent="0.25"/>
    <row r="131" ht="34.5" customHeight="1" x14ac:dyDescent="0.25"/>
    <row r="132" ht="34.5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34.5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34.5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34.5" customHeight="1" x14ac:dyDescent="0.25"/>
    <row r="151" ht="24" customHeight="1" x14ac:dyDescent="0.25"/>
    <row r="152" ht="34.5" customHeight="1" x14ac:dyDescent="0.25"/>
    <row r="153" ht="24" customHeight="1" x14ac:dyDescent="0.25"/>
    <row r="154" ht="34.5" customHeight="1" x14ac:dyDescent="0.25"/>
    <row r="155" ht="24" customHeight="1" x14ac:dyDescent="0.25"/>
    <row r="156" ht="34.5" customHeight="1" x14ac:dyDescent="0.25"/>
    <row r="157" ht="34.5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45" customHeight="1" x14ac:dyDescent="0.25"/>
    <row r="165" ht="45" customHeight="1" x14ac:dyDescent="0.25"/>
    <row r="178" ht="34.5" customHeight="1" x14ac:dyDescent="0.25"/>
    <row r="187" ht="15" customHeight="1" x14ac:dyDescent="0.25"/>
    <row r="188" ht="15" customHeight="1" x14ac:dyDescent="0.25"/>
  </sheetData>
  <mergeCells count="19">
    <mergeCell ref="A40:C40"/>
    <mergeCell ref="A43:C43"/>
    <mergeCell ref="A45:C45"/>
    <mergeCell ref="A14:C14"/>
    <mergeCell ref="A19:C19"/>
    <mergeCell ref="A22:C22"/>
    <mergeCell ref="A29:C29"/>
    <mergeCell ref="A36:C36"/>
    <mergeCell ref="L3:L4"/>
    <mergeCell ref="A11:C11"/>
    <mergeCell ref="A1:L1"/>
    <mergeCell ref="A7:C7"/>
    <mergeCell ref="A3:A4"/>
    <mergeCell ref="B3:B4"/>
    <mergeCell ref="C3:C4"/>
    <mergeCell ref="D3:D4"/>
    <mergeCell ref="E3:E4"/>
    <mergeCell ref="F3:F4"/>
    <mergeCell ref="G3:K3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77" firstPageNumber="10" fitToHeight="0" orientation="landscape" useFirstPageNumber="1" r:id="rId1"/>
  <headerFooter>
    <oddHeader>&amp;L&amp;"Tahoma,Kurzíva"&amp;10Návrh rozpočtu na rok 2024
Příloha č. 9&amp;R&amp;"Tahoma,Kurzíva"&amp;10Přehled akcí reprodukce majetku kraje včetně závazků vyvolaných pro rok 2025 a další léta
a ostatních akcí vyvolávajících nové a upravené závazky pro rok 2025 a další léta</oddHeader>
    <oddFooter>&amp;C&amp;"Tahoma,Obyčejné"&amp;10&amp;P</oddFooter>
  </headerFooter>
  <rowBreaks count="2" manualBreakCount="2">
    <brk id="14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Akce reprodukce majetku kraje</vt:lpstr>
      <vt:lpstr>Ostatní závazky</vt:lpstr>
      <vt:lpstr>'Akce reprodukce majetku kraje'!Názvy_tisku</vt:lpstr>
      <vt:lpstr>'Ostatní závazky'!Názvy_tisku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2023-11-13T11:37:01Z</cp:lastPrinted>
  <dcterms:created xsi:type="dcterms:W3CDTF">2021-11-18T08:35:58Z</dcterms:created>
  <dcterms:modified xsi:type="dcterms:W3CDTF">2023-11-16T16:14:36Z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2023-11-09T16:02:59Z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ff5d9741-f33f-4492-bdd7-ae3f95729a0c</vt:lpwstr>
  </property>
  <property fmtid="{D5CDD505-2E9C-101B-9397-08002B2CF9AE}" pid="8" name="MSIP_Label_bc18e8b5-cf04-4356-9f73-4b8f937bc4ae_ContentBits">
    <vt:lpwstr>0</vt:lpwstr>
  </property>
</Properties>
</file>