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3/Vyhodnocení/RK/"/>
    </mc:Choice>
  </mc:AlternateContent>
  <xr:revisionPtr revIDLastSave="4633" documentId="6_{EB9C9652-8289-4BCD-A941-1DD8F938C31F}" xr6:coauthVersionLast="47" xr6:coauthVersionMax="47" xr10:uidLastSave="{45C8B39E-0F0D-4274-8558-E0F3B7A99189}"/>
  <bookViews>
    <workbookView xWindow="2730" yWindow="2730" windowWidth="23625" windowHeight="12570" xr2:uid="{00000000-000D-0000-FFFF-FFFF00000000}"/>
  </bookViews>
  <sheets>
    <sheet name="DT1 poskytnutí dotace" sheetId="2" r:id="rId1"/>
  </sheets>
  <definedNames>
    <definedName name="_xlnm._FilterDatabase" localSheetId="0" hidden="1">'DT1 poskytnutí dotace'!$A$4:$P$56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2" l="1"/>
  <c r="J56" i="2"/>
  <c r="H56" i="2"/>
  <c r="I5" i="2" l="1"/>
  <c r="L5" i="2"/>
  <c r="M5" i="2" s="1"/>
  <c r="N5" i="2"/>
  <c r="I6" i="2"/>
  <c r="L6" i="2"/>
  <c r="M6" i="2" s="1"/>
  <c r="N6" i="2"/>
  <c r="I7" i="2"/>
  <c r="L7" i="2"/>
  <c r="M7" i="2" s="1"/>
  <c r="N7" i="2"/>
  <c r="I8" i="2"/>
  <c r="L8" i="2"/>
  <c r="M8" i="2" s="1"/>
  <c r="N8" i="2"/>
  <c r="I9" i="2"/>
  <c r="L9" i="2"/>
  <c r="M9" i="2" s="1"/>
  <c r="N9" i="2"/>
  <c r="I10" i="2"/>
  <c r="L10" i="2"/>
  <c r="M10" i="2" s="1"/>
  <c r="N10" i="2"/>
  <c r="I11" i="2"/>
  <c r="L11" i="2"/>
  <c r="M11" i="2"/>
  <c r="N11" i="2"/>
  <c r="I12" i="2"/>
  <c r="L12" i="2"/>
  <c r="M12" i="2" s="1"/>
  <c r="N12" i="2"/>
  <c r="I13" i="2"/>
  <c r="L13" i="2"/>
  <c r="M13" i="2" s="1"/>
  <c r="N13" i="2"/>
  <c r="I14" i="2"/>
  <c r="L14" i="2"/>
  <c r="M14" i="2" s="1"/>
  <c r="N14" i="2"/>
  <c r="I15" i="2"/>
  <c r="L15" i="2"/>
  <c r="M15" i="2" s="1"/>
  <c r="N15" i="2"/>
  <c r="I16" i="2"/>
  <c r="L16" i="2"/>
  <c r="M16" i="2" s="1"/>
  <c r="N16" i="2"/>
  <c r="I17" i="2"/>
  <c r="L17" i="2"/>
  <c r="M17" i="2" s="1"/>
  <c r="N17" i="2"/>
  <c r="I18" i="2"/>
  <c r="L18" i="2"/>
  <c r="M18" i="2" s="1"/>
  <c r="N18" i="2"/>
  <c r="I19" i="2"/>
  <c r="L19" i="2"/>
  <c r="M19" i="2" s="1"/>
  <c r="N19" i="2"/>
  <c r="I20" i="2"/>
  <c r="L20" i="2"/>
  <c r="M20" i="2" s="1"/>
  <c r="N20" i="2"/>
  <c r="I21" i="2"/>
  <c r="L21" i="2"/>
  <c r="M21" i="2" s="1"/>
  <c r="N21" i="2"/>
  <c r="I22" i="2"/>
  <c r="L22" i="2"/>
  <c r="M22" i="2" s="1"/>
  <c r="N22" i="2"/>
  <c r="I23" i="2"/>
  <c r="L23" i="2"/>
  <c r="M23" i="2" s="1"/>
  <c r="N23" i="2"/>
  <c r="I24" i="2"/>
  <c r="L24" i="2"/>
  <c r="M24" i="2" s="1"/>
  <c r="N24" i="2"/>
  <c r="I25" i="2"/>
  <c r="L25" i="2"/>
  <c r="M25" i="2" s="1"/>
  <c r="N25" i="2"/>
  <c r="I26" i="2"/>
  <c r="L26" i="2"/>
  <c r="M26" i="2" s="1"/>
  <c r="N26" i="2"/>
  <c r="I27" i="2"/>
  <c r="L27" i="2"/>
  <c r="M27" i="2" s="1"/>
  <c r="N27" i="2"/>
  <c r="I28" i="2"/>
  <c r="L28" i="2"/>
  <c r="M28" i="2" s="1"/>
  <c r="N28" i="2"/>
  <c r="I29" i="2"/>
  <c r="L29" i="2"/>
  <c r="M29" i="2"/>
  <c r="N29" i="2"/>
  <c r="I30" i="2"/>
  <c r="L30" i="2"/>
  <c r="M30" i="2" s="1"/>
  <c r="N30" i="2"/>
  <c r="I31" i="2"/>
  <c r="L31" i="2"/>
  <c r="M31" i="2" s="1"/>
  <c r="N31" i="2"/>
  <c r="I32" i="2"/>
  <c r="L32" i="2"/>
  <c r="M32" i="2" s="1"/>
  <c r="N32" i="2"/>
  <c r="I33" i="2"/>
  <c r="L33" i="2"/>
  <c r="M33" i="2"/>
  <c r="N33" i="2"/>
  <c r="I34" i="2"/>
  <c r="L34" i="2"/>
  <c r="M34" i="2" s="1"/>
  <c r="N34" i="2"/>
  <c r="I35" i="2"/>
  <c r="L35" i="2"/>
  <c r="M35" i="2" s="1"/>
  <c r="N35" i="2"/>
  <c r="I36" i="2"/>
  <c r="L36" i="2"/>
  <c r="M36" i="2" s="1"/>
  <c r="N36" i="2"/>
  <c r="I37" i="2"/>
  <c r="L37" i="2"/>
  <c r="M37" i="2" s="1"/>
  <c r="N37" i="2"/>
  <c r="I38" i="2"/>
  <c r="L38" i="2"/>
  <c r="M38" i="2" s="1"/>
  <c r="N38" i="2"/>
  <c r="I39" i="2"/>
  <c r="L39" i="2"/>
  <c r="M39" i="2" s="1"/>
  <c r="N39" i="2"/>
  <c r="I40" i="2"/>
  <c r="L40" i="2"/>
  <c r="M40" i="2" s="1"/>
  <c r="N40" i="2"/>
  <c r="I41" i="2"/>
  <c r="L41" i="2"/>
  <c r="M41" i="2" s="1"/>
  <c r="N41" i="2"/>
  <c r="I42" i="2"/>
  <c r="L42" i="2"/>
  <c r="M42" i="2" s="1"/>
  <c r="N42" i="2"/>
  <c r="I43" i="2"/>
  <c r="L43" i="2"/>
  <c r="M43" i="2" s="1"/>
  <c r="N43" i="2"/>
  <c r="I44" i="2"/>
  <c r="L44" i="2"/>
  <c r="M44" i="2" s="1"/>
  <c r="N44" i="2"/>
  <c r="I45" i="2"/>
  <c r="L45" i="2"/>
  <c r="M45" i="2" s="1"/>
  <c r="N45" i="2"/>
  <c r="I46" i="2"/>
  <c r="L46" i="2"/>
  <c r="M46" i="2" s="1"/>
  <c r="N46" i="2"/>
  <c r="I47" i="2"/>
  <c r="L47" i="2"/>
  <c r="M47" i="2" s="1"/>
  <c r="N47" i="2"/>
  <c r="I48" i="2"/>
  <c r="L48" i="2"/>
  <c r="M48" i="2" s="1"/>
  <c r="N48" i="2"/>
  <c r="I49" i="2"/>
  <c r="L49" i="2"/>
  <c r="M49" i="2" s="1"/>
  <c r="N49" i="2"/>
  <c r="I50" i="2"/>
  <c r="L50" i="2"/>
  <c r="M50" i="2" s="1"/>
  <c r="N50" i="2"/>
  <c r="I51" i="2"/>
  <c r="L51" i="2"/>
  <c r="M51" i="2" s="1"/>
  <c r="N51" i="2"/>
  <c r="I52" i="2"/>
  <c r="L52" i="2"/>
  <c r="M52" i="2" s="1"/>
  <c r="N52" i="2"/>
  <c r="I53" i="2"/>
  <c r="L53" i="2"/>
  <c r="M53" i="2" s="1"/>
  <c r="N53" i="2"/>
  <c r="I54" i="2"/>
  <c r="L54" i="2"/>
  <c r="M54" i="2" s="1"/>
  <c r="N54" i="2"/>
  <c r="I55" i="2"/>
  <c r="L55" i="2"/>
  <c r="M55" i="2" s="1"/>
  <c r="N55" i="2"/>
  <c r="N56" i="2" l="1"/>
</calcChain>
</file>

<file path=xl/sharedStrings.xml><?xml version="1.0" encoding="utf-8"?>
<sst xmlns="http://schemas.openxmlformats.org/spreadsheetml/2006/main" count="325" uniqueCount="226">
  <si>
    <t>Pořadí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</si>
  <si>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</si>
  <si>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</si>
  <si>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</si>
  <si>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</si>
  <si>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</si>
  <si>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</si>
  <si>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</si>
  <si>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</si>
  <si>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investiční (Kč)</t>
  </si>
  <si>
    <t>obec</t>
  </si>
  <si>
    <t>Žadatel</t>
  </si>
  <si>
    <t>městys</t>
  </si>
  <si>
    <t>Kontrola % dotace</t>
  </si>
  <si>
    <t>Podíl dotace na uznatelných nákladech projektu (Kč)</t>
  </si>
  <si>
    <t>Celkem</t>
  </si>
  <si>
    <t>obec Těškovice</t>
  </si>
  <si>
    <t>00535117</t>
  </si>
  <si>
    <t>Těškovice 170, 747 64 Těškovice</t>
  </si>
  <si>
    <t>obec Hlavnice</t>
  </si>
  <si>
    <t>Hlavnice 103, 747 52 Hlavnice</t>
  </si>
  <si>
    <t>00635596</t>
  </si>
  <si>
    <t>obec Libhošť</t>
  </si>
  <si>
    <t>72086718</t>
  </si>
  <si>
    <t>Libhošť 1, 742 57 Libhošť</t>
  </si>
  <si>
    <t>obec Stěbořice</t>
  </si>
  <si>
    <t>obec Jeseník nad Odrou</t>
  </si>
  <si>
    <t>obec Pustá Polom</t>
  </si>
  <si>
    <t>obec Skotnice</t>
  </si>
  <si>
    <t>obec Smilovice</t>
  </si>
  <si>
    <t>obec Holčovice</t>
  </si>
  <si>
    <t>00300691</t>
  </si>
  <si>
    <t>Stěbořice 28, 747 51 Stěbořice</t>
  </si>
  <si>
    <t>00297976</t>
  </si>
  <si>
    <t>Jeseník nad Odrou 256, 742 33 Jeseník nad Odrou</t>
  </si>
  <si>
    <t>00300608</t>
  </si>
  <si>
    <t>Slezská 94, 747 69 Pustá Polom</t>
  </si>
  <si>
    <t>00600806</t>
  </si>
  <si>
    <t>Skotnice 24, 742 58 Skotnice</t>
  </si>
  <si>
    <t>00576905</t>
  </si>
  <si>
    <t>Smilovice 13, 739 55 Smilovice u Třince</t>
  </si>
  <si>
    <t>00295990</t>
  </si>
  <si>
    <t>Holčovice 44, 793 71 Holčovice</t>
  </si>
  <si>
    <t>Maximální časová použitelnost dotace od - do</t>
  </si>
  <si>
    <t>obec Sudice</t>
  </si>
  <si>
    <t>00300713</t>
  </si>
  <si>
    <t>Náměstí P. Arnošta Jureczky 13, 747 25 Sudice</t>
  </si>
  <si>
    <t>00296163</t>
  </si>
  <si>
    <t>Lichnov 42, 793 15 Lichnov (BR)</t>
  </si>
  <si>
    <t>město</t>
  </si>
  <si>
    <t>obec Mikolajice</t>
  </si>
  <si>
    <t>00635405</t>
  </si>
  <si>
    <t>Mikolajice 55, 747 84 Mikolajice</t>
  </si>
  <si>
    <t>obec Leskovec nad Moravicí</t>
  </si>
  <si>
    <t>00296155</t>
  </si>
  <si>
    <t>Leskovec nad Moravicí 42, 793 68 Dvorce</t>
  </si>
  <si>
    <t>obec Palkovice</t>
  </si>
  <si>
    <t>obec Uhlířov</t>
  </si>
  <si>
    <t>obec Jindřichov</t>
  </si>
  <si>
    <t>00297054</t>
  </si>
  <si>
    <t>Palkovice 691, 739 41 Palkovice</t>
  </si>
  <si>
    <t>00635421</t>
  </si>
  <si>
    <t>Uhlířov 55, 747 84 Uhlířov</t>
  </si>
  <si>
    <t>00296074</t>
  </si>
  <si>
    <t>Jindřichov 58, 793 83 Jindřichov</t>
  </si>
  <si>
    <t>00298115</t>
  </si>
  <si>
    <t>Lichnov 90, 742 75 Lichnov (NJ)</t>
  </si>
  <si>
    <t>město Štramberk</t>
  </si>
  <si>
    <t>00298468</t>
  </si>
  <si>
    <t>Náměstí 9, 742 66 Štramberk</t>
  </si>
  <si>
    <t>obec Malá Morávka</t>
  </si>
  <si>
    <t>00296201</t>
  </si>
  <si>
    <t>Malá Morávka 55, 793 36 Malá Morávka</t>
  </si>
  <si>
    <t>obec Štěpánkovice</t>
  </si>
  <si>
    <t>00300756</t>
  </si>
  <si>
    <t>Slezská 52, 747 28 Štěpánkovice</t>
  </si>
  <si>
    <t>město Město Albrechtice</t>
  </si>
  <si>
    <t>00296228</t>
  </si>
  <si>
    <t>nám. ČSA 27, 793 95 Město Albrechtice</t>
  </si>
  <si>
    <t>obec Slezské Rudoltice</t>
  </si>
  <si>
    <t>00296333</t>
  </si>
  <si>
    <t>Slezské Rudoltice 64, 793 97 Slezské Rudoltice</t>
  </si>
  <si>
    <t>obec Nové Sedlice</t>
  </si>
  <si>
    <t>66144540</t>
  </si>
  <si>
    <t>Záhumenní 85, 747 06 Nové Sedlice</t>
  </si>
  <si>
    <t>obec Jezdkovice</t>
  </si>
  <si>
    <t>00849952</t>
  </si>
  <si>
    <t>Jezdkovice 32, 747 55 Jezdkovice</t>
  </si>
  <si>
    <t>obec Slavkov</t>
  </si>
  <si>
    <t>00300667</t>
  </si>
  <si>
    <t>Ludvíka Svobody 30, 747 57 Slavkov u Opavy</t>
  </si>
  <si>
    <t>obec Chlebičov</t>
  </si>
  <si>
    <t>00533947</t>
  </si>
  <si>
    <t>Hlavní 65, Chlebičov, 747 31 Chlebičov</t>
  </si>
  <si>
    <t>obec Olbramice</t>
  </si>
  <si>
    <t>60798416</t>
  </si>
  <si>
    <t>Prostorná 132, 742 83 Olbramice</t>
  </si>
  <si>
    <t>obec Závada</t>
  </si>
  <si>
    <t>00635553</t>
  </si>
  <si>
    <t>Závada 106, 747 19 Závada</t>
  </si>
  <si>
    <t>obec Horní Lomná</t>
  </si>
  <si>
    <t>00535974</t>
  </si>
  <si>
    <t>Horní Lomná 44, 739 91 Horní Lomná</t>
  </si>
  <si>
    <t>obec Kateřinice</t>
  </si>
  <si>
    <t>00600784</t>
  </si>
  <si>
    <t>Kateřinice 127, 742 58 Příbor</t>
  </si>
  <si>
    <t>obec Razová</t>
  </si>
  <si>
    <t>00296287</t>
  </si>
  <si>
    <t>Razová 351, 792 01 Razová</t>
  </si>
  <si>
    <t>"Podpora obnovy a rozvoje venkova Moravskoslezského kraje 2023" DT 1 - návrh na poskytnutí dotace</t>
  </si>
  <si>
    <t>Rekonstrukce dětského hřiště v Razové</t>
  </si>
  <si>
    <t>Rekonstrukce chodníků ul. Černá cesta v obci Slavkov</t>
  </si>
  <si>
    <t>Rekonstrukce chodníků levé části ulice Na Angru</t>
  </si>
  <si>
    <t>Dětské hřiště Závada</t>
  </si>
  <si>
    <t>1.1.-31.12.2023</t>
  </si>
  <si>
    <t>obec Starý Jičín</t>
  </si>
  <si>
    <t>00298425</t>
  </si>
  <si>
    <t>Starý Jičín 133, 742 31 Starý Jičín</t>
  </si>
  <si>
    <t>Zateplení budovy osadního výboru Jičina č. p. 74</t>
  </si>
  <si>
    <t>obec Pražmo</t>
  </si>
  <si>
    <t>Pražmo 153, 739 04 Pražmo</t>
  </si>
  <si>
    <t>00576999</t>
  </si>
  <si>
    <t>Rekonstrukce chodníků v parku pod kostelem na Pražmě</t>
  </si>
  <si>
    <t>Rekonstrukce knihovny č.p. 90, Hlavnice</t>
  </si>
  <si>
    <t>obec Mořkov</t>
  </si>
  <si>
    <t>00298191</t>
  </si>
  <si>
    <t>Horní 10, 742 72 Mořkov</t>
  </si>
  <si>
    <t>Společenský dům v Mořkově rekonstrukce sociálního zařízení v 1. NP</t>
  </si>
  <si>
    <t>obec Vysoká</t>
  </si>
  <si>
    <t>obec Lichnov</t>
  </si>
  <si>
    <t>obec Nové Lublice</t>
  </si>
  <si>
    <t>obec Stonava</t>
  </si>
  <si>
    <t>Vybudování točny autobusů u transformátoru v Palkovicích</t>
  </si>
  <si>
    <t>Revitalizace budov obecního úřadu a kulturního domu ve Vysoké</t>
  </si>
  <si>
    <t>Vysoká 90, 793 99 Vysoká</t>
  </si>
  <si>
    <t>00296465</t>
  </si>
  <si>
    <t>Rekonstrukce obecního úřadu</t>
  </si>
  <si>
    <t>Revitalizace veřejného prostranství v centru obce Nové Lublice</t>
  </si>
  <si>
    <t>Nové Lublice 75, 749 01 Nové Lublice</t>
  </si>
  <si>
    <t>00534919</t>
  </si>
  <si>
    <t>Workoutové hřiště Štramberk</t>
  </si>
  <si>
    <t>Dopravní hřiště u MŠ Hořany</t>
  </si>
  <si>
    <t>Stonava 730, 735 34 Stonava</t>
  </si>
  <si>
    <t>00297658</t>
  </si>
  <si>
    <t>Klimatizace a vytápění v Kulturním domě Uhlířov</t>
  </si>
  <si>
    <t>Rekonstrukce MK 42c v Lichnově</t>
  </si>
  <si>
    <t>Vybudování pietních a obslužných prvků hřbitova v obci Jezdkovice</t>
  </si>
  <si>
    <t>Rekonstrukce ploch a prvků veřejných prostranství centra obce Mikolajice</t>
  </si>
  <si>
    <t>obec Dobratice</t>
  </si>
  <si>
    <t>00577057</t>
  </si>
  <si>
    <t>Dobratice 49, 739 51 Dobratice</t>
  </si>
  <si>
    <t>Rekonstrukce propustku v Dobraticích</t>
  </si>
  <si>
    <t>Rekonstrukce přístřešku pro spolky a občany v obci Chlebičov</t>
  </si>
  <si>
    <t>Rekonstrukce místní komunikace ve Skotnici</t>
  </si>
  <si>
    <t>Nový chodník Olbramice kostel - Vrchpolí</t>
  </si>
  <si>
    <t>obec Raškovice</t>
  </si>
  <si>
    <t>00577006</t>
  </si>
  <si>
    <t>Raškovice 207, 739 04 Raškovice</t>
  </si>
  <si>
    <t>Rekonstrukce části veřejného osvětlení v obci Raškovice</t>
  </si>
  <si>
    <t>obec Radkov</t>
  </si>
  <si>
    <t>00635383</t>
  </si>
  <si>
    <t>Radkov 58, 747 84 Radkov</t>
  </si>
  <si>
    <t>městys Březová</t>
  </si>
  <si>
    <t>obec Moravskoslezský Kočov</t>
  </si>
  <si>
    <t>obec Lomnice</t>
  </si>
  <si>
    <t>Rekonstrukce víceúčelového hřiště s umělou trávou - Kateřinice</t>
  </si>
  <si>
    <t>Parkoviště u MŠ a sportovního areálu</t>
  </si>
  <si>
    <t>Rekonstrukce skladových prostor sportovišť a obslužných vrat hasičské zbrojnice v Radkově</t>
  </si>
  <si>
    <t>Výstavba a obnova prvků veřejného osvětlení v centru obce a na hřbitově v Horní Lomné</t>
  </si>
  <si>
    <t>Rekonstrukce malého hřiště v Lesních Albrechticích</t>
  </si>
  <si>
    <t>00299880</t>
  </si>
  <si>
    <t>Březová 106, 747 44 Březová</t>
  </si>
  <si>
    <t>MK Moravskoslezský Kočov 2023 - MK Uhlíř</t>
  </si>
  <si>
    <t>00576042</t>
  </si>
  <si>
    <t>Moravskoslezský Kočov 200, 792 01 Moravskoslezský Kočov</t>
  </si>
  <si>
    <t>00296198</t>
  </si>
  <si>
    <t>Lomnice 42, 793 02 Lomnice</t>
  </si>
  <si>
    <t>Rekonstrukce Základní školy Lomnice</t>
  </si>
  <si>
    <t>Rekonstrukce objektu Dům služeb v obci Těškovice</t>
  </si>
  <si>
    <t>Rekonstrukce stávajícího chodníku Leskovec nad Moravicí</t>
  </si>
  <si>
    <t>Zahrada MŠ Polouvsí</t>
  </si>
  <si>
    <t>obec Velké Heraltice</t>
  </si>
  <si>
    <t>obec Žermanice</t>
  </si>
  <si>
    <t>obec Hněvošice</t>
  </si>
  <si>
    <t>obec Vyšní Lhoty</t>
  </si>
  <si>
    <t>obec Ropice</t>
  </si>
  <si>
    <t>obec Kunčice pod Ondřejníkem</t>
  </si>
  <si>
    <t>obec Žabeň</t>
  </si>
  <si>
    <t>obec Horní Město</t>
  </si>
  <si>
    <t>Rekonstrukce střechy obecního úřadu Horní Město</t>
  </si>
  <si>
    <t>00296015</t>
  </si>
  <si>
    <t>Horní Město 97, 793 44 Horní Město</t>
  </si>
  <si>
    <t>Výměna oken MŠ Malá Morávka</t>
  </si>
  <si>
    <t>Herní zázemí v Parku B. Smetany</t>
  </si>
  <si>
    <t>Rekonstrukce vstupního schodiště a oplocení obecní knihovny ve Stěbořicích</t>
  </si>
  <si>
    <t>Výstavba multifunkčního zařízení na Sokolském hřišti – Etapa 0</t>
  </si>
  <si>
    <t>Žabeň 62, 739 25 Žabeň</t>
  </si>
  <si>
    <t>00576867</t>
  </si>
  <si>
    <t>Výstavba 2 autobusových čekáren ve Vyšních Lhotách</t>
  </si>
  <si>
    <t>00577014</t>
  </si>
  <si>
    <t>Stavební úpravy stavby občanské vybavenosti budovy obecního úřadu v Kunčicích pod Ondřejníkem</t>
  </si>
  <si>
    <t>Kunčice pod Ondřejníkem 569, 739 13 Kunčice pod Ondřejníkem</t>
  </si>
  <si>
    <t>00296856</t>
  </si>
  <si>
    <t>Rekonstrukce autobusové zastávky Slezské Rudoltice, u kostela</t>
  </si>
  <si>
    <t>Rekonstrukce tělocvičny v ZŠ Ropice</t>
  </si>
  <si>
    <t>Ropice 110, 739 61 Ropice</t>
  </si>
  <si>
    <t>70305587</t>
  </si>
  <si>
    <t>Rekonstrukce MŠ</t>
  </si>
  <si>
    <t>Revitalizace veřejného prostranství u budovy obecního úřadu v Hněvošicích</t>
  </si>
  <si>
    <t>00300071</t>
  </si>
  <si>
    <t>Opavská 170, 747 35 Hněvošice</t>
  </si>
  <si>
    <t>Rekonstrukce kotelny v budově základní školy</t>
  </si>
  <si>
    <t>00494259</t>
  </si>
  <si>
    <t>Rekonstrukce dětského hřiště v Žermanicích</t>
  </si>
  <si>
    <t>Žermanice 48, 739 37 Žermanice</t>
  </si>
  <si>
    <t>Rekonstrukce dětského hřiště u mateřské školy ve Štěpánkovicích</t>
  </si>
  <si>
    <t>Rekonstrukce zastávek hromadné dopravy v obci Libhošť</t>
  </si>
  <si>
    <t>Rekonstrukce místní komunikace 2023</t>
  </si>
  <si>
    <t>00300837</t>
  </si>
  <si>
    <t>Opavská 142, 747 75 Velké Heraltice</t>
  </si>
  <si>
    <t>Místo pasivního odpočinku Malé Heraltice</t>
  </si>
  <si>
    <t>Pořadové číslo žádosti v DT</t>
  </si>
  <si>
    <t>Celkem bodů</t>
  </si>
  <si>
    <t>Příloha č. 1</t>
  </si>
  <si>
    <t>Chodník ke škole a autobusové zastávce</t>
  </si>
  <si>
    <t>Vyšní Lhoty 244, 739 51 Vyšní Lhoty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</si>
</sst>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4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ální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border outline="0">
        <left style="thin">
          <color rgb="FF000000"/>
        </left>
        <right style="thin">
          <color rgb="FF000000"/>
        </right>
        <top style="medium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8A16C7-A5F8-4273-99BD-096F1977F500}" name="Tabulka13" displayName="Tabulka13" ref="A4:P55" totalsRowShown="0" headerRowDxfId="15" tableBorderDxfId="14">
  <autoFilter ref="A4:P55" xr:uid="{E5ED6BCA-1C24-451B-8626-5D5696633EDA}"/>
  <sortState xmlns:xlrd2="http://schemas.microsoft.com/office/spreadsheetml/2017/richdata2" ref="A5:P55">
    <sortCondition descending="1" ref="P5:P55"/>
    <sortCondition descending="1" ref="I5:I55"/>
  </sortState>
  <tableColumns count="16">
    <tableColumn id="1" xr3:uid="{55E977EA-B52D-4F6B-A53F-CF9C8E8EBD31}" name="Pořadí" dataDxfId="13"/>
    <tableColumn id="2" xr3:uid="{57FF5D3E-D785-4459-A2CD-2B8B6A7282F0}" name="Pořadové číslo žádosti v DT" dataDxfId="12"/>
    <tableColumn id="4" xr3:uid="{2F40559F-D86F-4FE1-AC35-84E491896AA7}" name="Žadatel"/>
    <tableColumn id="5" xr3:uid="{6DB1FBF8-5C73-4C5E-8380-3CE36D207BFF}" name="Právní forma" dataDxfId="11"/>
    <tableColumn id="6" xr3:uid="{EEE570EA-31CC-459D-B1CA-370F27E8DD32}" name="IČ" dataDxfId="10"/>
    <tableColumn id="7" xr3:uid="{56ACD25F-135E-4A1D-9903-B4A4D063C3B9}" name="Adresa žadatele" dataDxfId="9"/>
    <tableColumn id="8" xr3:uid="{48DF3C1F-0183-4107-B885-DEB54320751E}" name="Název projektu"/>
    <tableColumn id="9" xr3:uid="{2F88DFE7-CC3A-4286-BE54-5E2736B705C5}" name="Celkové uznatelné náklady projektu (Kč)" dataDxfId="8"/>
    <tableColumn id="10" xr3:uid="{821D6F65-6280-4C46-BB74-D7347AEF432F}" name="Podíl žadatele na uznatelných nákladech projektu (%)" dataDxfId="7">
      <calculatedColumnFormula>J5/H5</calculatedColumnFormula>
    </tableColumn>
    <tableColumn id="11" xr3:uid="{0249BC30-D115-4A5C-B077-638A6689FCDB}" name="Podíl žadatele na uznatelných nákladech projektu (Kč)" dataDxfId="6"/>
    <tableColumn id="12" xr3:uid="{96AB4E14-FD71-415D-9753-03ABDCF721E2}" name="Podíl dotace na uznatelných nákladech projektu (Kč)" dataDxfId="5"/>
    <tableColumn id="13" xr3:uid="{AAB8D555-61A5-4909-96FA-7B5851DE3194}" name="Podíl dotace na uznatelných nákladech projektu (%)" dataDxfId="4">
      <calculatedColumnFormula>K5/H5</calculatedColumnFormula>
    </tableColumn>
    <tableColumn id="14" xr3:uid="{EA698AFA-F190-4B21-875A-48C676764D9D}" name="Kontrola % dotace" dataDxfId="3">
      <calculatedColumnFormula>IF(L5&gt;60%,"chyba","ok")</calculatedColumnFormula>
    </tableColumn>
    <tableColumn id="15" xr3:uid="{5C642E7C-6459-417B-90B8-50D78764916B}" name="Dotace investiční (Kč)" dataDxfId="2">
      <calculatedColumnFormula>K5</calculatedColumnFormula>
    </tableColumn>
    <tableColumn id="16" xr3:uid="{B4E70C42-9EDC-4704-BCDA-73E6768BF594}" name="Maximální časová použitelnost dotace od - do" dataDxfId="1"/>
    <tableColumn id="17" xr3:uid="{27674DBA-B0AF-41E2-87BA-0629476D69A5}" name="Celkem bodů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7E01E-5DB0-4C38-8CC7-15FFD4103673}">
  <sheetPr>
    <pageSetUpPr fitToPage="1"/>
  </sheetPr>
  <dimension ref="A2:P56"/>
  <sheetViews>
    <sheetView tabSelected="1" topLeftCell="A36" zoomScale="80" zoomScaleNormal="80" workbookViewId="0">
      <selection activeCell="F43" sqref="F43"/>
    </sheetView>
  </sheetViews>
  <sheetFormatPr defaultRowHeight="15" x14ac:dyDescent="0.25"/>
  <cols>
    <col min="1" max="2" width="10.7109375" customWidth="1"/>
    <col min="3" max="3" width="33.28515625" customWidth="1"/>
    <col min="4" max="4" width="16.28515625" customWidth="1"/>
    <col min="5" max="5" width="12.5703125" customWidth="1"/>
    <col min="6" max="6" width="36.42578125" customWidth="1"/>
    <col min="7" max="7" width="51.7109375" customWidth="1"/>
    <col min="8" max="12" width="15.7109375" customWidth="1"/>
    <col min="13" max="13" width="15.7109375" hidden="1" customWidth="1"/>
    <col min="14" max="15" width="15.7109375" customWidth="1"/>
    <col min="16" max="16" width="10.7109375" customWidth="1"/>
  </cols>
  <sheetData>
    <row r="2" spans="1:16" x14ac:dyDescent="0.25">
      <c r="A2" s="18" t="s">
        <v>223</v>
      </c>
    </row>
    <row r="3" spans="1:16" ht="36.75" customHeight="1" x14ac:dyDescent="0.25">
      <c r="A3" s="1" t="s">
        <v>109</v>
      </c>
    </row>
    <row r="4" spans="1:16" ht="185.25" customHeight="1" x14ac:dyDescent="0.25">
      <c r="A4" s="22" t="s">
        <v>0</v>
      </c>
      <c r="B4" s="23" t="s">
        <v>221</v>
      </c>
      <c r="C4" s="24" t="s">
        <v>11</v>
      </c>
      <c r="D4" s="24" t="s">
        <v>1</v>
      </c>
      <c r="E4" s="24" t="s">
        <v>2</v>
      </c>
      <c r="F4" s="24" t="s">
        <v>3</v>
      </c>
      <c r="G4" s="24" t="s">
        <v>4</v>
      </c>
      <c r="H4" s="25" t="s">
        <v>5</v>
      </c>
      <c r="I4" s="26" t="s">
        <v>6</v>
      </c>
      <c r="J4" s="27" t="s">
        <v>7</v>
      </c>
      <c r="K4" s="27" t="s">
        <v>14</v>
      </c>
      <c r="L4" s="27" t="s">
        <v>8</v>
      </c>
      <c r="M4" s="27" t="s">
        <v>13</v>
      </c>
      <c r="N4" s="28" t="s">
        <v>9</v>
      </c>
      <c r="O4" s="29" t="s">
        <v>43</v>
      </c>
      <c r="P4" s="24" t="s">
        <v>222</v>
      </c>
    </row>
    <row r="5" spans="1:16" ht="54" customHeight="1" x14ac:dyDescent="0.25">
      <c r="A5" s="31">
        <v>1</v>
      </c>
      <c r="B5" s="3">
        <v>12</v>
      </c>
      <c r="C5" s="4" t="s">
        <v>97</v>
      </c>
      <c r="D5" s="4" t="s">
        <v>10</v>
      </c>
      <c r="E5" s="5" t="s">
        <v>98</v>
      </c>
      <c r="F5" s="4" t="s">
        <v>99</v>
      </c>
      <c r="G5" s="20" t="s">
        <v>113</v>
      </c>
      <c r="H5" s="2">
        <v>497000</v>
      </c>
      <c r="I5" s="7">
        <f t="shared" ref="I5:I36" si="0">J5/H5</f>
        <v>0.2</v>
      </c>
      <c r="J5" s="2">
        <v>99400</v>
      </c>
      <c r="K5" s="2">
        <v>397600</v>
      </c>
      <c r="L5" s="8">
        <f t="shared" ref="L5:L36" si="1">K5/H5</f>
        <v>0.8</v>
      </c>
      <c r="M5" s="8" t="str">
        <f>IF(L5&gt;80%,"chyba","ok")</f>
        <v>ok</v>
      </c>
      <c r="N5" s="2">
        <f t="shared" ref="N5:N36" si="2">K5</f>
        <v>397600</v>
      </c>
      <c r="O5" s="9" t="s">
        <v>114</v>
      </c>
      <c r="P5" s="4">
        <v>48</v>
      </c>
    </row>
    <row r="6" spans="1:16" ht="54" customHeight="1" x14ac:dyDescent="0.25">
      <c r="A6" s="32">
        <v>2</v>
      </c>
      <c r="B6" s="3">
        <v>67</v>
      </c>
      <c r="C6" s="4" t="s">
        <v>162</v>
      </c>
      <c r="D6" s="4" t="s">
        <v>12</v>
      </c>
      <c r="E6" s="5" t="s">
        <v>170</v>
      </c>
      <c r="F6" s="4" t="s">
        <v>171</v>
      </c>
      <c r="G6" s="20" t="s">
        <v>169</v>
      </c>
      <c r="H6" s="2">
        <v>1017804</v>
      </c>
      <c r="I6" s="7">
        <f t="shared" si="0"/>
        <v>0.60699702496747898</v>
      </c>
      <c r="J6" s="2">
        <v>617804</v>
      </c>
      <c r="K6" s="2">
        <v>400000</v>
      </c>
      <c r="L6" s="8">
        <f t="shared" si="1"/>
        <v>0.39300297503252102</v>
      </c>
      <c r="M6" s="8" t="str">
        <f t="shared" ref="M6:M49" si="3">IF(L6&gt;60%,"chyba","ok")</f>
        <v>ok</v>
      </c>
      <c r="N6" s="2">
        <f t="shared" si="2"/>
        <v>400000</v>
      </c>
      <c r="O6" s="9" t="s">
        <v>114</v>
      </c>
      <c r="P6" s="4">
        <v>44</v>
      </c>
    </row>
    <row r="7" spans="1:16" ht="54" customHeight="1" x14ac:dyDescent="0.25">
      <c r="A7" s="32">
        <v>3</v>
      </c>
      <c r="B7" s="3">
        <v>24</v>
      </c>
      <c r="C7" s="4" t="s">
        <v>19</v>
      </c>
      <c r="D7" s="4" t="s">
        <v>10</v>
      </c>
      <c r="E7" s="5" t="s">
        <v>21</v>
      </c>
      <c r="F7" s="4" t="s">
        <v>20</v>
      </c>
      <c r="G7" s="6" t="s">
        <v>123</v>
      </c>
      <c r="H7" s="2">
        <v>552151</v>
      </c>
      <c r="I7" s="7">
        <f t="shared" si="0"/>
        <v>0.40016408554906174</v>
      </c>
      <c r="J7" s="2">
        <v>220951</v>
      </c>
      <c r="K7" s="2">
        <v>331200</v>
      </c>
      <c r="L7" s="8">
        <f t="shared" si="1"/>
        <v>0.5998359144509382</v>
      </c>
      <c r="M7" s="8" t="str">
        <f t="shared" si="3"/>
        <v>ok</v>
      </c>
      <c r="N7" s="2">
        <f t="shared" si="2"/>
        <v>331200</v>
      </c>
      <c r="O7" s="9" t="s">
        <v>114</v>
      </c>
      <c r="P7" s="4">
        <v>42</v>
      </c>
    </row>
    <row r="8" spans="1:16" ht="54" customHeight="1" x14ac:dyDescent="0.25">
      <c r="A8" s="32">
        <v>4</v>
      </c>
      <c r="B8" s="3">
        <v>103</v>
      </c>
      <c r="C8" s="4" t="s">
        <v>185</v>
      </c>
      <c r="D8" s="4" t="s">
        <v>10</v>
      </c>
      <c r="E8" s="5" t="s">
        <v>206</v>
      </c>
      <c r="F8" s="4" t="s">
        <v>205</v>
      </c>
      <c r="G8" s="6" t="s">
        <v>204</v>
      </c>
      <c r="H8" s="2">
        <v>627702</v>
      </c>
      <c r="I8" s="7">
        <f t="shared" si="0"/>
        <v>0.40003377398829382</v>
      </c>
      <c r="J8" s="2">
        <v>251102</v>
      </c>
      <c r="K8" s="2">
        <v>376600</v>
      </c>
      <c r="L8" s="8">
        <f t="shared" si="1"/>
        <v>0.59996622601170624</v>
      </c>
      <c r="M8" s="8" t="str">
        <f t="shared" si="3"/>
        <v>ok</v>
      </c>
      <c r="N8" s="2">
        <f t="shared" si="2"/>
        <v>376600</v>
      </c>
      <c r="O8" s="9" t="s">
        <v>114</v>
      </c>
      <c r="P8" s="4">
        <v>42</v>
      </c>
    </row>
    <row r="9" spans="1:16" ht="54" customHeight="1" x14ac:dyDescent="0.25">
      <c r="A9" s="32">
        <v>5</v>
      </c>
      <c r="B9" s="3">
        <v>72</v>
      </c>
      <c r="C9" s="4" t="s">
        <v>16</v>
      </c>
      <c r="D9" s="4" t="s">
        <v>10</v>
      </c>
      <c r="E9" s="5" t="s">
        <v>17</v>
      </c>
      <c r="F9" s="4" t="s">
        <v>18</v>
      </c>
      <c r="G9" s="6" t="s">
        <v>178</v>
      </c>
      <c r="H9" s="2">
        <v>3200000</v>
      </c>
      <c r="I9" s="7">
        <f t="shared" si="0"/>
        <v>0.875</v>
      </c>
      <c r="J9" s="2">
        <v>2800000</v>
      </c>
      <c r="K9" s="2">
        <v>400000</v>
      </c>
      <c r="L9" s="8">
        <f t="shared" si="1"/>
        <v>0.125</v>
      </c>
      <c r="M9" s="8" t="str">
        <f t="shared" si="3"/>
        <v>ok</v>
      </c>
      <c r="N9" s="2">
        <f t="shared" si="2"/>
        <v>400000</v>
      </c>
      <c r="O9" s="9" t="s">
        <v>114</v>
      </c>
      <c r="P9" s="4">
        <v>41.5</v>
      </c>
    </row>
    <row r="10" spans="1:16" ht="54" customHeight="1" x14ac:dyDescent="0.25">
      <c r="A10" s="32">
        <v>6</v>
      </c>
      <c r="B10" s="3">
        <v>55</v>
      </c>
      <c r="C10" s="4" t="s">
        <v>28</v>
      </c>
      <c r="D10" s="4" t="s">
        <v>10</v>
      </c>
      <c r="E10" s="5" t="s">
        <v>37</v>
      </c>
      <c r="F10" s="4" t="s">
        <v>38</v>
      </c>
      <c r="G10" s="6" t="s">
        <v>153</v>
      </c>
      <c r="H10" s="2">
        <v>1840800</v>
      </c>
      <c r="I10" s="7">
        <f t="shared" si="0"/>
        <v>0.78270317253368105</v>
      </c>
      <c r="J10" s="2">
        <v>1440800</v>
      </c>
      <c r="K10" s="2">
        <v>400000</v>
      </c>
      <c r="L10" s="8">
        <f t="shared" si="1"/>
        <v>0.21729682746631898</v>
      </c>
      <c r="M10" s="8" t="str">
        <f t="shared" si="3"/>
        <v>ok</v>
      </c>
      <c r="N10" s="2">
        <f t="shared" si="2"/>
        <v>400000</v>
      </c>
      <c r="O10" s="9" t="s">
        <v>114</v>
      </c>
      <c r="P10" s="4">
        <v>41</v>
      </c>
    </row>
    <row r="11" spans="1:16" ht="54" customHeight="1" x14ac:dyDescent="0.25">
      <c r="A11" s="31">
        <v>7</v>
      </c>
      <c r="B11" s="3">
        <v>53</v>
      </c>
      <c r="C11" s="4" t="s">
        <v>91</v>
      </c>
      <c r="D11" s="4" t="s">
        <v>10</v>
      </c>
      <c r="E11" s="5" t="s">
        <v>92</v>
      </c>
      <c r="F11" s="4" t="s">
        <v>93</v>
      </c>
      <c r="G11" s="20" t="s">
        <v>152</v>
      </c>
      <c r="H11" s="2">
        <v>1815000</v>
      </c>
      <c r="I11" s="7">
        <f t="shared" si="0"/>
        <v>0.77961432506887052</v>
      </c>
      <c r="J11" s="2">
        <v>1415000</v>
      </c>
      <c r="K11" s="2">
        <v>400000</v>
      </c>
      <c r="L11" s="8">
        <f t="shared" si="1"/>
        <v>0.22038567493112948</v>
      </c>
      <c r="M11" s="8" t="str">
        <f t="shared" si="3"/>
        <v>ok</v>
      </c>
      <c r="N11" s="2">
        <f t="shared" si="2"/>
        <v>400000</v>
      </c>
      <c r="O11" s="9" t="s">
        <v>114</v>
      </c>
      <c r="P11" s="4">
        <v>41</v>
      </c>
    </row>
    <row r="12" spans="1:16" ht="54" customHeight="1" x14ac:dyDescent="0.25">
      <c r="A12" s="32">
        <v>8</v>
      </c>
      <c r="B12" s="3">
        <v>74</v>
      </c>
      <c r="C12" s="4" t="s">
        <v>53</v>
      </c>
      <c r="D12" s="4" t="s">
        <v>10</v>
      </c>
      <c r="E12" s="5" t="s">
        <v>54</v>
      </c>
      <c r="F12" s="4" t="s">
        <v>55</v>
      </c>
      <c r="G12" s="6" t="s">
        <v>179</v>
      </c>
      <c r="H12" s="2">
        <v>1539198</v>
      </c>
      <c r="I12" s="7">
        <f t="shared" si="0"/>
        <v>0.74012440244854794</v>
      </c>
      <c r="J12" s="2">
        <v>1139198</v>
      </c>
      <c r="K12" s="2">
        <v>400000</v>
      </c>
      <c r="L12" s="8">
        <f t="shared" si="1"/>
        <v>0.25987559755145212</v>
      </c>
      <c r="M12" s="8" t="str">
        <f t="shared" si="3"/>
        <v>ok</v>
      </c>
      <c r="N12" s="2">
        <f t="shared" si="2"/>
        <v>400000</v>
      </c>
      <c r="O12" s="9" t="s">
        <v>114</v>
      </c>
      <c r="P12" s="4">
        <v>41</v>
      </c>
    </row>
    <row r="13" spans="1:16" ht="54" customHeight="1" x14ac:dyDescent="0.25">
      <c r="A13" s="32">
        <v>9</v>
      </c>
      <c r="B13" s="3">
        <v>115</v>
      </c>
      <c r="C13" s="4" t="s">
        <v>70</v>
      </c>
      <c r="D13" s="4" t="s">
        <v>10</v>
      </c>
      <c r="E13" s="5" t="s">
        <v>71</v>
      </c>
      <c r="F13" s="4" t="s">
        <v>72</v>
      </c>
      <c r="G13" s="6" t="s">
        <v>192</v>
      </c>
      <c r="H13" s="2">
        <v>1089291</v>
      </c>
      <c r="I13" s="7">
        <f t="shared" si="0"/>
        <v>0.63278866712384474</v>
      </c>
      <c r="J13" s="2">
        <v>689291</v>
      </c>
      <c r="K13" s="2">
        <v>400000</v>
      </c>
      <c r="L13" s="8">
        <f t="shared" si="1"/>
        <v>0.36721133287615521</v>
      </c>
      <c r="M13" s="8" t="str">
        <f t="shared" si="3"/>
        <v>ok</v>
      </c>
      <c r="N13" s="2">
        <f t="shared" si="2"/>
        <v>400000</v>
      </c>
      <c r="O13" s="9" t="s">
        <v>114</v>
      </c>
      <c r="P13" s="4">
        <v>41</v>
      </c>
    </row>
    <row r="14" spans="1:16" ht="54" customHeight="1" x14ac:dyDescent="0.25">
      <c r="A14" s="32">
        <v>10</v>
      </c>
      <c r="B14" s="3">
        <v>106</v>
      </c>
      <c r="C14" s="4" t="s">
        <v>186</v>
      </c>
      <c r="D14" s="4" t="s">
        <v>10</v>
      </c>
      <c r="E14" s="5" t="s">
        <v>202</v>
      </c>
      <c r="F14" s="4" t="s">
        <v>201</v>
      </c>
      <c r="G14" s="20" t="s">
        <v>200</v>
      </c>
      <c r="H14" s="2">
        <v>1030000</v>
      </c>
      <c r="I14" s="7">
        <f t="shared" si="0"/>
        <v>0.61165048543689315</v>
      </c>
      <c r="J14" s="2">
        <v>630000</v>
      </c>
      <c r="K14" s="2">
        <v>400000</v>
      </c>
      <c r="L14" s="8">
        <f t="shared" si="1"/>
        <v>0.38834951456310679</v>
      </c>
      <c r="M14" s="8" t="str">
        <f t="shared" si="3"/>
        <v>ok</v>
      </c>
      <c r="N14" s="2">
        <f t="shared" si="2"/>
        <v>400000</v>
      </c>
      <c r="O14" s="9" t="s">
        <v>114</v>
      </c>
      <c r="P14" s="4">
        <v>41</v>
      </c>
    </row>
    <row r="15" spans="1:16" ht="54" customHeight="1" x14ac:dyDescent="0.25">
      <c r="A15" s="32">
        <v>11</v>
      </c>
      <c r="B15" s="3">
        <v>4</v>
      </c>
      <c r="C15" s="4" t="s">
        <v>106</v>
      </c>
      <c r="D15" s="4" t="s">
        <v>10</v>
      </c>
      <c r="E15" s="5" t="s">
        <v>107</v>
      </c>
      <c r="F15" s="4" t="s">
        <v>108</v>
      </c>
      <c r="G15" s="20" t="s">
        <v>110</v>
      </c>
      <c r="H15" s="2">
        <v>939881</v>
      </c>
      <c r="I15" s="7">
        <f t="shared" si="0"/>
        <v>0.57441420775608831</v>
      </c>
      <c r="J15" s="2">
        <v>539881</v>
      </c>
      <c r="K15" s="2">
        <v>400000</v>
      </c>
      <c r="L15" s="8">
        <f t="shared" si="1"/>
        <v>0.42558579224391174</v>
      </c>
      <c r="M15" s="8" t="str">
        <f t="shared" si="3"/>
        <v>ok</v>
      </c>
      <c r="N15" s="2">
        <f t="shared" si="2"/>
        <v>400000</v>
      </c>
      <c r="O15" s="9" t="s">
        <v>114</v>
      </c>
      <c r="P15" s="4">
        <v>41</v>
      </c>
    </row>
    <row r="16" spans="1:16" ht="54" customHeight="1" x14ac:dyDescent="0.25">
      <c r="A16" s="32">
        <v>12</v>
      </c>
      <c r="B16" s="3">
        <v>42</v>
      </c>
      <c r="C16" s="4" t="s">
        <v>129</v>
      </c>
      <c r="D16" s="4" t="s">
        <v>10</v>
      </c>
      <c r="E16" s="5" t="s">
        <v>65</v>
      </c>
      <c r="F16" s="4" t="s">
        <v>66</v>
      </c>
      <c r="G16" s="6" t="s">
        <v>145</v>
      </c>
      <c r="H16" s="2">
        <v>906765</v>
      </c>
      <c r="I16" s="7">
        <f t="shared" si="0"/>
        <v>0.55887137240630147</v>
      </c>
      <c r="J16" s="2">
        <v>506765</v>
      </c>
      <c r="K16" s="2">
        <v>400000</v>
      </c>
      <c r="L16" s="8">
        <f t="shared" si="1"/>
        <v>0.44112862759369847</v>
      </c>
      <c r="M16" s="8" t="str">
        <f t="shared" si="3"/>
        <v>ok</v>
      </c>
      <c r="N16" s="2">
        <f t="shared" si="2"/>
        <v>400000</v>
      </c>
      <c r="O16" s="9" t="s">
        <v>114</v>
      </c>
      <c r="P16" s="4">
        <v>41</v>
      </c>
    </row>
    <row r="17" spans="1:16" ht="54" customHeight="1" x14ac:dyDescent="0.25">
      <c r="A17" s="31">
        <v>13</v>
      </c>
      <c r="B17" s="3">
        <v>52</v>
      </c>
      <c r="C17" s="4" t="s">
        <v>148</v>
      </c>
      <c r="D17" s="4" t="s">
        <v>10</v>
      </c>
      <c r="E17" s="5" t="s">
        <v>149</v>
      </c>
      <c r="F17" s="4" t="s">
        <v>150</v>
      </c>
      <c r="G17" s="6" t="s">
        <v>151</v>
      </c>
      <c r="H17" s="2">
        <v>899030</v>
      </c>
      <c r="I17" s="7">
        <f t="shared" si="0"/>
        <v>0.55507602638399167</v>
      </c>
      <c r="J17" s="2">
        <v>499030</v>
      </c>
      <c r="K17" s="2">
        <v>400000</v>
      </c>
      <c r="L17" s="8">
        <f t="shared" si="1"/>
        <v>0.44492397361600838</v>
      </c>
      <c r="M17" s="8" t="str">
        <f t="shared" si="3"/>
        <v>ok</v>
      </c>
      <c r="N17" s="2">
        <f t="shared" si="2"/>
        <v>400000</v>
      </c>
      <c r="O17" s="9" t="s">
        <v>114</v>
      </c>
      <c r="P17" s="4">
        <v>41</v>
      </c>
    </row>
    <row r="18" spans="1:16" ht="53.25" customHeight="1" x14ac:dyDescent="0.25">
      <c r="A18" s="32">
        <v>14</v>
      </c>
      <c r="B18" s="3">
        <v>64</v>
      </c>
      <c r="C18" s="4" t="s">
        <v>58</v>
      </c>
      <c r="D18" s="4" t="s">
        <v>10</v>
      </c>
      <c r="E18" s="5" t="s">
        <v>63</v>
      </c>
      <c r="F18" s="4" t="s">
        <v>64</v>
      </c>
      <c r="G18" s="6" t="s">
        <v>166</v>
      </c>
      <c r="H18" s="2">
        <v>698833</v>
      </c>
      <c r="I18" s="7">
        <f t="shared" si="0"/>
        <v>0.42761718464926529</v>
      </c>
      <c r="J18" s="2">
        <v>298833</v>
      </c>
      <c r="K18" s="2">
        <v>400000</v>
      </c>
      <c r="L18" s="8">
        <f t="shared" si="1"/>
        <v>0.57238281535073476</v>
      </c>
      <c r="M18" s="8" t="str">
        <f t="shared" si="3"/>
        <v>ok</v>
      </c>
      <c r="N18" s="2">
        <f t="shared" si="2"/>
        <v>400000</v>
      </c>
      <c r="O18" s="9" t="s">
        <v>114</v>
      </c>
      <c r="P18" s="4">
        <v>41</v>
      </c>
    </row>
    <row r="19" spans="1:16" ht="54" customHeight="1" x14ac:dyDescent="0.25">
      <c r="A19" s="32">
        <v>15</v>
      </c>
      <c r="B19" s="3">
        <v>68</v>
      </c>
      <c r="C19" s="4" t="s">
        <v>163</v>
      </c>
      <c r="D19" s="4" t="s">
        <v>10</v>
      </c>
      <c r="E19" s="5" t="s">
        <v>173</v>
      </c>
      <c r="F19" s="4" t="s">
        <v>174</v>
      </c>
      <c r="G19" s="20" t="s">
        <v>172</v>
      </c>
      <c r="H19" s="2">
        <v>1624379</v>
      </c>
      <c r="I19" s="7">
        <f t="shared" si="0"/>
        <v>0.75375204924466521</v>
      </c>
      <c r="J19" s="2">
        <v>1224379</v>
      </c>
      <c r="K19" s="2">
        <v>400000</v>
      </c>
      <c r="L19" s="8">
        <f t="shared" si="1"/>
        <v>0.24624795075533482</v>
      </c>
      <c r="M19" s="8" t="str">
        <f t="shared" si="3"/>
        <v>ok</v>
      </c>
      <c r="N19" s="2">
        <f t="shared" si="2"/>
        <v>400000</v>
      </c>
      <c r="O19" s="9" t="s">
        <v>114</v>
      </c>
      <c r="P19" s="4">
        <v>40.5</v>
      </c>
    </row>
    <row r="20" spans="1:16" ht="54" customHeight="1" x14ac:dyDescent="0.25">
      <c r="A20" s="32">
        <v>16</v>
      </c>
      <c r="B20" s="3">
        <v>39</v>
      </c>
      <c r="C20" s="4" t="s">
        <v>131</v>
      </c>
      <c r="D20" s="4" t="s">
        <v>10</v>
      </c>
      <c r="E20" s="5" t="s">
        <v>143</v>
      </c>
      <c r="F20" s="4" t="s">
        <v>142</v>
      </c>
      <c r="G20" s="20" t="s">
        <v>141</v>
      </c>
      <c r="H20" s="2">
        <v>949801</v>
      </c>
      <c r="I20" s="7">
        <f t="shared" si="0"/>
        <v>0.60012676339570081</v>
      </c>
      <c r="J20" s="2">
        <v>570001</v>
      </c>
      <c r="K20" s="2">
        <v>379800</v>
      </c>
      <c r="L20" s="8">
        <f t="shared" si="1"/>
        <v>0.39987323660429924</v>
      </c>
      <c r="M20" s="8" t="str">
        <f t="shared" si="3"/>
        <v>ok</v>
      </c>
      <c r="N20" s="2">
        <f t="shared" si="2"/>
        <v>379800</v>
      </c>
      <c r="O20" s="9" t="s">
        <v>114</v>
      </c>
      <c r="P20" s="4">
        <v>40.5</v>
      </c>
    </row>
    <row r="21" spans="1:16" ht="54" customHeight="1" x14ac:dyDescent="0.25">
      <c r="A21" s="32">
        <v>17</v>
      </c>
      <c r="B21" s="3">
        <v>91</v>
      </c>
      <c r="C21" s="4" t="s">
        <v>27</v>
      </c>
      <c r="D21" s="4" t="s">
        <v>10</v>
      </c>
      <c r="E21" s="5" t="s">
        <v>35</v>
      </c>
      <c r="F21" s="4" t="s">
        <v>36</v>
      </c>
      <c r="G21" s="6" t="s">
        <v>211</v>
      </c>
      <c r="H21" s="2">
        <v>706000</v>
      </c>
      <c r="I21" s="7">
        <f t="shared" si="0"/>
        <v>0.45042492917847027</v>
      </c>
      <c r="J21" s="2">
        <v>318000</v>
      </c>
      <c r="K21" s="2">
        <v>388000</v>
      </c>
      <c r="L21" s="8">
        <f t="shared" si="1"/>
        <v>0.54957507082152979</v>
      </c>
      <c r="M21" s="8" t="str">
        <f t="shared" si="3"/>
        <v>ok</v>
      </c>
      <c r="N21" s="2">
        <f t="shared" si="2"/>
        <v>388000</v>
      </c>
      <c r="O21" s="9" t="s">
        <v>114</v>
      </c>
      <c r="P21" s="4">
        <v>40</v>
      </c>
    </row>
    <row r="22" spans="1:16" ht="54" customHeight="1" x14ac:dyDescent="0.25">
      <c r="A22" s="32">
        <v>18</v>
      </c>
      <c r="B22" s="3">
        <v>50</v>
      </c>
      <c r="C22" s="4" t="s">
        <v>50</v>
      </c>
      <c r="D22" s="4" t="s">
        <v>10</v>
      </c>
      <c r="E22" s="5" t="s">
        <v>51</v>
      </c>
      <c r="F22" s="4" t="s">
        <v>52</v>
      </c>
      <c r="G22" s="6" t="s">
        <v>147</v>
      </c>
      <c r="H22" s="2">
        <v>583677</v>
      </c>
      <c r="I22" s="7">
        <f t="shared" si="0"/>
        <v>0.4003532775833209</v>
      </c>
      <c r="J22" s="2">
        <v>233677</v>
      </c>
      <c r="K22" s="2">
        <v>350000</v>
      </c>
      <c r="L22" s="8">
        <f t="shared" si="1"/>
        <v>0.59964672241667905</v>
      </c>
      <c r="M22" s="8" t="str">
        <f t="shared" si="3"/>
        <v>ok</v>
      </c>
      <c r="N22" s="2">
        <f t="shared" si="2"/>
        <v>350000</v>
      </c>
      <c r="O22" s="9" t="s">
        <v>114</v>
      </c>
      <c r="P22" s="4">
        <v>40</v>
      </c>
    </row>
    <row r="23" spans="1:16" ht="54" customHeight="1" x14ac:dyDescent="0.25">
      <c r="A23" s="31">
        <v>19</v>
      </c>
      <c r="B23" s="3">
        <v>32</v>
      </c>
      <c r="C23" s="4" t="s">
        <v>56</v>
      </c>
      <c r="D23" s="4" t="s">
        <v>10</v>
      </c>
      <c r="E23" s="5" t="s">
        <v>59</v>
      </c>
      <c r="F23" s="4" t="s">
        <v>60</v>
      </c>
      <c r="G23" s="6" t="s">
        <v>132</v>
      </c>
      <c r="H23" s="2">
        <v>1000250</v>
      </c>
      <c r="I23" s="7">
        <f t="shared" si="0"/>
        <v>6.0234941264683831E-2</v>
      </c>
      <c r="J23" s="2">
        <v>60250</v>
      </c>
      <c r="K23" s="2">
        <v>400000</v>
      </c>
      <c r="L23" s="8">
        <f t="shared" si="1"/>
        <v>0.39990002499375155</v>
      </c>
      <c r="M23" s="8" t="str">
        <f t="shared" si="3"/>
        <v>ok</v>
      </c>
      <c r="N23" s="2">
        <f t="shared" si="2"/>
        <v>400000</v>
      </c>
      <c r="O23" s="9" t="s">
        <v>114</v>
      </c>
      <c r="P23" s="4">
        <v>40</v>
      </c>
    </row>
    <row r="24" spans="1:16" ht="54" customHeight="1" x14ac:dyDescent="0.25">
      <c r="A24" s="32">
        <v>20</v>
      </c>
      <c r="B24" s="3">
        <v>7</v>
      </c>
      <c r="C24" s="4" t="s">
        <v>44</v>
      </c>
      <c r="D24" s="4" t="s">
        <v>10</v>
      </c>
      <c r="E24" s="5" t="s">
        <v>45</v>
      </c>
      <c r="F24" s="4" t="s">
        <v>46</v>
      </c>
      <c r="G24" s="6" t="s">
        <v>112</v>
      </c>
      <c r="H24" s="10">
        <v>1953725.4</v>
      </c>
      <c r="I24" s="7">
        <f t="shared" si="0"/>
        <v>0.79526293715585616</v>
      </c>
      <c r="J24" s="2">
        <v>1553725.4</v>
      </c>
      <c r="K24" s="2">
        <v>400000</v>
      </c>
      <c r="L24" s="8">
        <f t="shared" si="1"/>
        <v>0.20473706284414381</v>
      </c>
      <c r="M24" s="8" t="str">
        <f t="shared" si="3"/>
        <v>ok</v>
      </c>
      <c r="N24" s="2">
        <f t="shared" si="2"/>
        <v>400000</v>
      </c>
      <c r="O24" s="9" t="s">
        <v>114</v>
      </c>
      <c r="P24" s="4">
        <v>39.5</v>
      </c>
    </row>
    <row r="25" spans="1:16" ht="54" customHeight="1" x14ac:dyDescent="0.25">
      <c r="A25" s="32">
        <v>21</v>
      </c>
      <c r="B25" s="3">
        <v>85</v>
      </c>
      <c r="C25" s="4" t="s">
        <v>29</v>
      </c>
      <c r="D25" s="4" t="s">
        <v>10</v>
      </c>
      <c r="E25" s="5" t="s">
        <v>39</v>
      </c>
      <c r="F25" s="4" t="s">
        <v>40</v>
      </c>
      <c r="G25" s="6" t="s">
        <v>217</v>
      </c>
      <c r="H25" s="2">
        <v>1050144</v>
      </c>
      <c r="I25" s="7">
        <f t="shared" si="0"/>
        <v>0.61909985678154611</v>
      </c>
      <c r="J25" s="2">
        <v>650144</v>
      </c>
      <c r="K25" s="2">
        <v>400000</v>
      </c>
      <c r="L25" s="8">
        <f t="shared" si="1"/>
        <v>0.38090014321845383</v>
      </c>
      <c r="M25" s="8" t="str">
        <f t="shared" si="3"/>
        <v>ok</v>
      </c>
      <c r="N25" s="2">
        <f t="shared" si="2"/>
        <v>400000</v>
      </c>
      <c r="O25" s="9" t="s">
        <v>114</v>
      </c>
      <c r="P25" s="4">
        <v>39.5</v>
      </c>
    </row>
    <row r="26" spans="1:16" ht="54" customHeight="1" x14ac:dyDescent="0.25">
      <c r="A26" s="32">
        <v>22</v>
      </c>
      <c r="B26" s="3">
        <v>36</v>
      </c>
      <c r="C26" s="4" t="s">
        <v>130</v>
      </c>
      <c r="D26" s="4" t="s">
        <v>10</v>
      </c>
      <c r="E26" s="5" t="s">
        <v>139</v>
      </c>
      <c r="F26" s="4" t="s">
        <v>138</v>
      </c>
      <c r="G26" s="20" t="s">
        <v>137</v>
      </c>
      <c r="H26" s="2">
        <v>902091</v>
      </c>
      <c r="I26" s="7">
        <f t="shared" si="0"/>
        <v>0.5565857546522468</v>
      </c>
      <c r="J26" s="2">
        <v>502091</v>
      </c>
      <c r="K26" s="2">
        <v>400000</v>
      </c>
      <c r="L26" s="8">
        <f t="shared" si="1"/>
        <v>0.44341424534775314</v>
      </c>
      <c r="M26" s="8" t="str">
        <f t="shared" si="3"/>
        <v>ok</v>
      </c>
      <c r="N26" s="2">
        <f t="shared" si="2"/>
        <v>400000</v>
      </c>
      <c r="O26" s="9" t="s">
        <v>114</v>
      </c>
      <c r="P26" s="4">
        <v>39.5</v>
      </c>
    </row>
    <row r="27" spans="1:16" ht="54" customHeight="1" x14ac:dyDescent="0.25">
      <c r="A27" s="32">
        <v>23</v>
      </c>
      <c r="B27" s="3">
        <v>41</v>
      </c>
      <c r="C27" s="4" t="s">
        <v>57</v>
      </c>
      <c r="D27" s="4" t="s">
        <v>10</v>
      </c>
      <c r="E27" s="5" t="s">
        <v>61</v>
      </c>
      <c r="F27" s="4" t="s">
        <v>62</v>
      </c>
      <c r="G27" s="6" t="s">
        <v>144</v>
      </c>
      <c r="H27" s="2">
        <v>383500</v>
      </c>
      <c r="I27" s="7">
        <f t="shared" si="0"/>
        <v>0.45241199478487615</v>
      </c>
      <c r="J27" s="2">
        <v>173500</v>
      </c>
      <c r="K27" s="2">
        <v>210000</v>
      </c>
      <c r="L27" s="8">
        <f t="shared" si="1"/>
        <v>0.54758800521512385</v>
      </c>
      <c r="M27" s="8" t="str">
        <f t="shared" si="3"/>
        <v>ok</v>
      </c>
      <c r="N27" s="2">
        <f t="shared" si="2"/>
        <v>210000</v>
      </c>
      <c r="O27" s="9" t="s">
        <v>114</v>
      </c>
      <c r="P27" s="4">
        <v>39.5</v>
      </c>
    </row>
    <row r="28" spans="1:16" ht="54" customHeight="1" x14ac:dyDescent="0.25">
      <c r="A28" s="32">
        <v>24</v>
      </c>
      <c r="B28" s="3">
        <v>75</v>
      </c>
      <c r="C28" s="4" t="s">
        <v>26</v>
      </c>
      <c r="D28" s="4" t="s">
        <v>10</v>
      </c>
      <c r="E28" s="5" t="s">
        <v>33</v>
      </c>
      <c r="F28" s="4" t="s">
        <v>34</v>
      </c>
      <c r="G28" s="6" t="s">
        <v>180</v>
      </c>
      <c r="H28" s="2">
        <v>3270629</v>
      </c>
      <c r="I28" s="7">
        <f t="shared" si="0"/>
        <v>0.87769936608523924</v>
      </c>
      <c r="J28" s="2">
        <v>2870629</v>
      </c>
      <c r="K28" s="2">
        <v>400000</v>
      </c>
      <c r="L28" s="8">
        <f t="shared" si="1"/>
        <v>0.12230063391476075</v>
      </c>
      <c r="M28" s="8" t="str">
        <f t="shared" si="3"/>
        <v>ok</v>
      </c>
      <c r="N28" s="2">
        <f t="shared" si="2"/>
        <v>400000</v>
      </c>
      <c r="O28" s="9" t="s">
        <v>114</v>
      </c>
      <c r="P28" s="4">
        <v>39</v>
      </c>
    </row>
    <row r="29" spans="1:16" ht="54" customHeight="1" x14ac:dyDescent="0.25">
      <c r="A29" s="31">
        <v>25</v>
      </c>
      <c r="B29" s="3">
        <v>84</v>
      </c>
      <c r="C29" s="4" t="s">
        <v>30</v>
      </c>
      <c r="D29" s="4" t="s">
        <v>10</v>
      </c>
      <c r="E29" s="5" t="s">
        <v>41</v>
      </c>
      <c r="F29" s="4" t="s">
        <v>42</v>
      </c>
      <c r="G29" s="6" t="s">
        <v>224</v>
      </c>
      <c r="H29" s="2">
        <v>1125000</v>
      </c>
      <c r="I29" s="7">
        <f t="shared" si="0"/>
        <v>0.64444444444444449</v>
      </c>
      <c r="J29" s="2">
        <v>725000</v>
      </c>
      <c r="K29" s="2">
        <v>400000</v>
      </c>
      <c r="L29" s="8">
        <f t="shared" si="1"/>
        <v>0.35555555555555557</v>
      </c>
      <c r="M29" s="8" t="str">
        <f t="shared" si="3"/>
        <v>ok</v>
      </c>
      <c r="N29" s="2">
        <f t="shared" si="2"/>
        <v>400000</v>
      </c>
      <c r="O29" s="9" t="s">
        <v>114</v>
      </c>
      <c r="P29" s="4">
        <v>39</v>
      </c>
    </row>
    <row r="30" spans="1:16" ht="54" customHeight="1" x14ac:dyDescent="0.25">
      <c r="A30" s="32">
        <v>26</v>
      </c>
      <c r="B30" s="3">
        <v>90</v>
      </c>
      <c r="C30" s="4" t="s">
        <v>182</v>
      </c>
      <c r="D30" s="4" t="s">
        <v>10</v>
      </c>
      <c r="E30" s="5" t="s">
        <v>212</v>
      </c>
      <c r="F30" s="4" t="s">
        <v>214</v>
      </c>
      <c r="G30" s="6" t="s">
        <v>213</v>
      </c>
      <c r="H30" s="2">
        <v>598950</v>
      </c>
      <c r="I30" s="7">
        <f t="shared" si="0"/>
        <v>0.40011687119125133</v>
      </c>
      <c r="J30" s="2">
        <v>239650</v>
      </c>
      <c r="K30" s="2">
        <v>359300</v>
      </c>
      <c r="L30" s="8">
        <f t="shared" si="1"/>
        <v>0.59988312880874861</v>
      </c>
      <c r="M30" s="8" t="str">
        <f t="shared" si="3"/>
        <v>ok</v>
      </c>
      <c r="N30" s="2">
        <f t="shared" si="2"/>
        <v>359300</v>
      </c>
      <c r="O30" s="9" t="s">
        <v>114</v>
      </c>
      <c r="P30" s="4">
        <v>39</v>
      </c>
    </row>
    <row r="31" spans="1:16" ht="54" customHeight="1" x14ac:dyDescent="0.25">
      <c r="A31" s="32">
        <v>27</v>
      </c>
      <c r="B31" s="3">
        <v>66</v>
      </c>
      <c r="C31" s="4" t="s">
        <v>100</v>
      </c>
      <c r="D31" s="4" t="s">
        <v>10</v>
      </c>
      <c r="E31" s="5" t="s">
        <v>101</v>
      </c>
      <c r="F31" s="4" t="s">
        <v>102</v>
      </c>
      <c r="G31" s="20" t="s">
        <v>168</v>
      </c>
      <c r="H31" s="2">
        <v>660000</v>
      </c>
      <c r="I31" s="7">
        <f t="shared" si="0"/>
        <v>0.4</v>
      </c>
      <c r="J31" s="2">
        <v>264000</v>
      </c>
      <c r="K31" s="2">
        <v>396000</v>
      </c>
      <c r="L31" s="8">
        <f t="shared" si="1"/>
        <v>0.6</v>
      </c>
      <c r="M31" s="8" t="str">
        <f t="shared" si="3"/>
        <v>ok</v>
      </c>
      <c r="N31" s="2">
        <f t="shared" si="2"/>
        <v>396000</v>
      </c>
      <c r="O31" s="9" t="s">
        <v>114</v>
      </c>
      <c r="P31" s="4">
        <v>39</v>
      </c>
    </row>
    <row r="32" spans="1:16" ht="54" customHeight="1" x14ac:dyDescent="0.25">
      <c r="A32" s="32">
        <v>28</v>
      </c>
      <c r="B32" s="3">
        <v>15</v>
      </c>
      <c r="C32" s="4" t="s">
        <v>115</v>
      </c>
      <c r="D32" s="4" t="s">
        <v>10</v>
      </c>
      <c r="E32" s="5" t="s">
        <v>116</v>
      </c>
      <c r="F32" s="4" t="s">
        <v>117</v>
      </c>
      <c r="G32" s="6" t="s">
        <v>118</v>
      </c>
      <c r="H32" s="2">
        <v>1718417</v>
      </c>
      <c r="I32" s="7">
        <f t="shared" si="0"/>
        <v>0.76722762868384098</v>
      </c>
      <c r="J32" s="2">
        <v>1318417</v>
      </c>
      <c r="K32" s="2">
        <v>400000</v>
      </c>
      <c r="L32" s="8">
        <f t="shared" si="1"/>
        <v>0.23277237131615899</v>
      </c>
      <c r="M32" s="8" t="str">
        <f t="shared" si="3"/>
        <v>ok</v>
      </c>
      <c r="N32" s="2">
        <f t="shared" si="2"/>
        <v>400000</v>
      </c>
      <c r="O32" s="9" t="s">
        <v>114</v>
      </c>
      <c r="P32" s="4">
        <v>38.5</v>
      </c>
    </row>
    <row r="33" spans="1:16" ht="54" customHeight="1" x14ac:dyDescent="0.25">
      <c r="A33" s="32">
        <v>29</v>
      </c>
      <c r="B33" s="3">
        <v>69</v>
      </c>
      <c r="C33" s="4" t="s">
        <v>164</v>
      </c>
      <c r="D33" s="4" t="s">
        <v>10</v>
      </c>
      <c r="E33" s="5" t="s">
        <v>175</v>
      </c>
      <c r="F33" s="4" t="s">
        <v>176</v>
      </c>
      <c r="G33" s="20" t="s">
        <v>177</v>
      </c>
      <c r="H33" s="2">
        <v>1020000</v>
      </c>
      <c r="I33" s="7">
        <f t="shared" si="0"/>
        <v>0.60784313725490191</v>
      </c>
      <c r="J33" s="2">
        <v>620000</v>
      </c>
      <c r="K33" s="2">
        <v>400000</v>
      </c>
      <c r="L33" s="8">
        <f t="shared" si="1"/>
        <v>0.39215686274509803</v>
      </c>
      <c r="M33" s="8" t="str">
        <f t="shared" si="3"/>
        <v>ok</v>
      </c>
      <c r="N33" s="2">
        <f t="shared" si="2"/>
        <v>400000</v>
      </c>
      <c r="O33" s="9" t="s">
        <v>114</v>
      </c>
      <c r="P33" s="4">
        <v>38.5</v>
      </c>
    </row>
    <row r="34" spans="1:16" ht="54" customHeight="1" x14ac:dyDescent="0.25">
      <c r="A34" s="32">
        <v>30</v>
      </c>
      <c r="B34" s="3">
        <v>56</v>
      </c>
      <c r="C34" s="4" t="s">
        <v>94</v>
      </c>
      <c r="D34" s="4" t="s">
        <v>10</v>
      </c>
      <c r="E34" s="5" t="s">
        <v>95</v>
      </c>
      <c r="F34" s="4" t="s">
        <v>96</v>
      </c>
      <c r="G34" s="20" t="s">
        <v>154</v>
      </c>
      <c r="H34" s="2">
        <v>1015500</v>
      </c>
      <c r="I34" s="7">
        <f t="shared" si="0"/>
        <v>0.6061053668143771</v>
      </c>
      <c r="J34" s="2">
        <v>615500</v>
      </c>
      <c r="K34" s="2">
        <v>400000</v>
      </c>
      <c r="L34" s="8">
        <f t="shared" si="1"/>
        <v>0.39389463318562284</v>
      </c>
      <c r="M34" s="8" t="str">
        <f t="shared" si="3"/>
        <v>ok</v>
      </c>
      <c r="N34" s="2">
        <f t="shared" si="2"/>
        <v>400000</v>
      </c>
      <c r="O34" s="9" t="s">
        <v>114</v>
      </c>
      <c r="P34" s="4">
        <v>38.5</v>
      </c>
    </row>
    <row r="35" spans="1:16" ht="54" customHeight="1" x14ac:dyDescent="0.25">
      <c r="A35" s="31">
        <v>31</v>
      </c>
      <c r="B35" s="3">
        <v>87</v>
      </c>
      <c r="C35" s="4" t="s">
        <v>22</v>
      </c>
      <c r="D35" s="4" t="s">
        <v>10</v>
      </c>
      <c r="E35" s="5" t="s">
        <v>23</v>
      </c>
      <c r="F35" s="4" t="s">
        <v>24</v>
      </c>
      <c r="G35" s="6" t="s">
        <v>216</v>
      </c>
      <c r="H35" s="2">
        <v>1000250</v>
      </c>
      <c r="I35" s="7">
        <f t="shared" si="0"/>
        <v>0.60009997500624845</v>
      </c>
      <c r="J35" s="2">
        <v>600250</v>
      </c>
      <c r="K35" s="2">
        <v>400000</v>
      </c>
      <c r="L35" s="8">
        <f t="shared" si="1"/>
        <v>0.39990002499375155</v>
      </c>
      <c r="M35" s="8" t="str">
        <f t="shared" si="3"/>
        <v>ok</v>
      </c>
      <c r="N35" s="2">
        <f t="shared" si="2"/>
        <v>400000</v>
      </c>
      <c r="O35" s="9" t="s">
        <v>114</v>
      </c>
      <c r="P35" s="4">
        <v>38.5</v>
      </c>
    </row>
    <row r="36" spans="1:16" ht="54" customHeight="1" x14ac:dyDescent="0.25">
      <c r="A36" s="32">
        <v>32</v>
      </c>
      <c r="B36" s="3">
        <v>62</v>
      </c>
      <c r="C36" s="4" t="s">
        <v>103</v>
      </c>
      <c r="D36" s="4" t="s">
        <v>10</v>
      </c>
      <c r="E36" s="5" t="s">
        <v>104</v>
      </c>
      <c r="F36" s="4" t="s">
        <v>105</v>
      </c>
      <c r="G36" s="20" t="s">
        <v>165</v>
      </c>
      <c r="H36" s="2">
        <v>897600</v>
      </c>
      <c r="I36" s="7">
        <f t="shared" si="0"/>
        <v>0.57664884135472372</v>
      </c>
      <c r="J36" s="2">
        <v>517600</v>
      </c>
      <c r="K36" s="2">
        <v>380000</v>
      </c>
      <c r="L36" s="8">
        <f t="shared" si="1"/>
        <v>0.42335115864527628</v>
      </c>
      <c r="M36" s="8" t="str">
        <f t="shared" si="3"/>
        <v>ok</v>
      </c>
      <c r="N36" s="2">
        <f t="shared" si="2"/>
        <v>380000</v>
      </c>
      <c r="O36" s="9" t="s">
        <v>114</v>
      </c>
      <c r="P36" s="4">
        <v>38</v>
      </c>
    </row>
    <row r="37" spans="1:16" ht="54" customHeight="1" x14ac:dyDescent="0.25">
      <c r="A37" s="32">
        <v>33</v>
      </c>
      <c r="B37" s="3">
        <v>83</v>
      </c>
      <c r="C37" s="4" t="s">
        <v>181</v>
      </c>
      <c r="D37" s="4" t="s">
        <v>10</v>
      </c>
      <c r="E37" s="5" t="s">
        <v>218</v>
      </c>
      <c r="F37" s="4" t="s">
        <v>219</v>
      </c>
      <c r="G37" s="6" t="s">
        <v>220</v>
      </c>
      <c r="H37" s="2">
        <v>831276</v>
      </c>
      <c r="I37" s="7">
        <f t="shared" ref="I37:I55" si="4">J37/H37</f>
        <v>0.51881204317218343</v>
      </c>
      <c r="J37" s="2">
        <v>431276</v>
      </c>
      <c r="K37" s="2">
        <v>400000</v>
      </c>
      <c r="L37" s="8">
        <f t="shared" ref="L37:L55" si="5">K37/H37</f>
        <v>0.48118795682781651</v>
      </c>
      <c r="M37" s="8" t="str">
        <f t="shared" si="3"/>
        <v>ok</v>
      </c>
      <c r="N37" s="2">
        <f t="shared" ref="N37:N55" si="6">K37</f>
        <v>400000</v>
      </c>
      <c r="O37" s="9" t="s">
        <v>114</v>
      </c>
      <c r="P37" s="4">
        <v>38</v>
      </c>
    </row>
    <row r="38" spans="1:16" ht="54" customHeight="1" x14ac:dyDescent="0.25">
      <c r="A38" s="32">
        <v>34</v>
      </c>
      <c r="B38" s="3">
        <v>88</v>
      </c>
      <c r="C38" s="4" t="s">
        <v>73</v>
      </c>
      <c r="D38" s="4" t="s">
        <v>10</v>
      </c>
      <c r="E38" s="5" t="s">
        <v>74</v>
      </c>
      <c r="F38" s="4" t="s">
        <v>75</v>
      </c>
      <c r="G38" s="6" t="s">
        <v>215</v>
      </c>
      <c r="H38" s="2">
        <v>800562</v>
      </c>
      <c r="I38" s="7">
        <f t="shared" si="4"/>
        <v>0.50035100342009742</v>
      </c>
      <c r="J38" s="2">
        <v>400562</v>
      </c>
      <c r="K38" s="2">
        <v>400000</v>
      </c>
      <c r="L38" s="8">
        <f t="shared" si="5"/>
        <v>0.49964899657990264</v>
      </c>
      <c r="M38" s="8" t="str">
        <f t="shared" si="3"/>
        <v>ok</v>
      </c>
      <c r="N38" s="2">
        <f t="shared" si="6"/>
        <v>400000</v>
      </c>
      <c r="O38" s="9" t="s">
        <v>114</v>
      </c>
      <c r="P38" s="4">
        <v>38</v>
      </c>
    </row>
    <row r="39" spans="1:16" ht="54" customHeight="1" x14ac:dyDescent="0.25">
      <c r="A39" s="32">
        <v>35</v>
      </c>
      <c r="B39" s="3">
        <v>124</v>
      </c>
      <c r="C39" s="4" t="s">
        <v>25</v>
      </c>
      <c r="D39" s="4" t="s">
        <v>10</v>
      </c>
      <c r="E39" s="5" t="s">
        <v>31</v>
      </c>
      <c r="F39" s="4" t="s">
        <v>32</v>
      </c>
      <c r="G39" s="6" t="s">
        <v>194</v>
      </c>
      <c r="H39" s="2">
        <v>734896</v>
      </c>
      <c r="I39" s="7">
        <f t="shared" si="4"/>
        <v>0.45570529707604884</v>
      </c>
      <c r="J39" s="2">
        <v>334896</v>
      </c>
      <c r="K39" s="2">
        <v>400000</v>
      </c>
      <c r="L39" s="8">
        <f t="shared" si="5"/>
        <v>0.5442947029239511</v>
      </c>
      <c r="M39" s="8" t="str">
        <f t="shared" si="3"/>
        <v>ok</v>
      </c>
      <c r="N39" s="2">
        <f t="shared" si="6"/>
        <v>400000</v>
      </c>
      <c r="O39" s="9" t="s">
        <v>114</v>
      </c>
      <c r="P39" s="4">
        <v>38</v>
      </c>
    </row>
    <row r="40" spans="1:16" ht="54" customHeight="1" x14ac:dyDescent="0.25">
      <c r="A40" s="32">
        <v>36</v>
      </c>
      <c r="B40" s="3">
        <v>6</v>
      </c>
      <c r="C40" s="4" t="s">
        <v>88</v>
      </c>
      <c r="D40" s="4" t="s">
        <v>10</v>
      </c>
      <c r="E40" s="5" t="s">
        <v>89</v>
      </c>
      <c r="F40" s="4" t="s">
        <v>90</v>
      </c>
      <c r="G40" s="20" t="s">
        <v>111</v>
      </c>
      <c r="H40" s="10">
        <v>471342.5</v>
      </c>
      <c r="I40" s="7">
        <f t="shared" si="4"/>
        <v>0.40170894837618082</v>
      </c>
      <c r="J40" s="10">
        <v>189342.5</v>
      </c>
      <c r="K40" s="2">
        <v>282000</v>
      </c>
      <c r="L40" s="8">
        <f t="shared" si="5"/>
        <v>0.59829105162381924</v>
      </c>
      <c r="M40" s="8" t="str">
        <f t="shared" si="3"/>
        <v>ok</v>
      </c>
      <c r="N40" s="2">
        <f t="shared" si="6"/>
        <v>282000</v>
      </c>
      <c r="O40" s="9" t="s">
        <v>114</v>
      </c>
      <c r="P40" s="4">
        <v>38</v>
      </c>
    </row>
    <row r="41" spans="1:16" ht="54" customHeight="1" x14ac:dyDescent="0.25">
      <c r="A41" s="31">
        <v>37</v>
      </c>
      <c r="B41" s="3">
        <v>97</v>
      </c>
      <c r="C41" s="4" t="s">
        <v>82</v>
      </c>
      <c r="D41" s="4" t="s">
        <v>10</v>
      </c>
      <c r="E41" s="5" t="s">
        <v>83</v>
      </c>
      <c r="F41" s="4" t="s">
        <v>84</v>
      </c>
      <c r="G41" s="6" t="s">
        <v>207</v>
      </c>
      <c r="H41" s="2">
        <v>660000</v>
      </c>
      <c r="I41" s="7">
        <f t="shared" si="4"/>
        <v>0.4</v>
      </c>
      <c r="J41" s="2">
        <v>264000</v>
      </c>
      <c r="K41" s="2">
        <v>396000</v>
      </c>
      <c r="L41" s="8">
        <f t="shared" si="5"/>
        <v>0.6</v>
      </c>
      <c r="M41" s="8" t="str">
        <f t="shared" si="3"/>
        <v>ok</v>
      </c>
      <c r="N41" s="2">
        <f t="shared" si="6"/>
        <v>396000</v>
      </c>
      <c r="O41" s="9" t="s">
        <v>114</v>
      </c>
      <c r="P41" s="4">
        <v>38</v>
      </c>
    </row>
    <row r="42" spans="1:16" ht="54" customHeight="1" x14ac:dyDescent="0.25">
      <c r="A42" s="32">
        <v>38</v>
      </c>
      <c r="B42" s="3">
        <v>35</v>
      </c>
      <c r="C42" s="4" t="s">
        <v>129</v>
      </c>
      <c r="D42" s="4" t="s">
        <v>10</v>
      </c>
      <c r="E42" s="5" t="s">
        <v>47</v>
      </c>
      <c r="F42" s="4" t="s">
        <v>48</v>
      </c>
      <c r="G42" s="6" t="s">
        <v>136</v>
      </c>
      <c r="H42" s="2">
        <v>1668213</v>
      </c>
      <c r="I42" s="7">
        <f t="shared" si="4"/>
        <v>0.76022246559641959</v>
      </c>
      <c r="J42" s="2">
        <v>1268213</v>
      </c>
      <c r="K42" s="2">
        <v>400000</v>
      </c>
      <c r="L42" s="8">
        <f t="shared" si="5"/>
        <v>0.23977753440358035</v>
      </c>
      <c r="M42" s="8" t="str">
        <f t="shared" si="3"/>
        <v>ok</v>
      </c>
      <c r="N42" s="2">
        <f t="shared" si="6"/>
        <v>400000</v>
      </c>
      <c r="O42" s="9" t="s">
        <v>114</v>
      </c>
      <c r="P42" s="4">
        <v>37.5</v>
      </c>
    </row>
    <row r="43" spans="1:16" ht="54" customHeight="1" x14ac:dyDescent="0.25">
      <c r="A43" s="32">
        <v>39</v>
      </c>
      <c r="B43" s="3">
        <v>37</v>
      </c>
      <c r="C43" s="4" t="s">
        <v>67</v>
      </c>
      <c r="D43" s="4" t="s">
        <v>49</v>
      </c>
      <c r="E43" s="5" t="s">
        <v>68</v>
      </c>
      <c r="F43" s="4" t="s">
        <v>69</v>
      </c>
      <c r="G43" s="6" t="s">
        <v>140</v>
      </c>
      <c r="H43" s="2">
        <v>707629</v>
      </c>
      <c r="I43" s="7">
        <f t="shared" si="4"/>
        <v>0.43473204179026015</v>
      </c>
      <c r="J43" s="2">
        <v>307629</v>
      </c>
      <c r="K43" s="2">
        <v>400000</v>
      </c>
      <c r="L43" s="8">
        <f t="shared" si="5"/>
        <v>0.56526795820973985</v>
      </c>
      <c r="M43" s="8" t="str">
        <f t="shared" si="3"/>
        <v>ok</v>
      </c>
      <c r="N43" s="2">
        <f t="shared" si="6"/>
        <v>400000</v>
      </c>
      <c r="O43" s="9" t="s">
        <v>114</v>
      </c>
      <c r="P43" s="4">
        <v>37.5</v>
      </c>
    </row>
    <row r="44" spans="1:16" ht="54" customHeight="1" x14ac:dyDescent="0.25">
      <c r="A44" s="32">
        <v>40</v>
      </c>
      <c r="B44" s="3">
        <v>107</v>
      </c>
      <c r="C44" s="4" t="s">
        <v>184</v>
      </c>
      <c r="D44" s="4" t="s">
        <v>10</v>
      </c>
      <c r="E44" s="5" t="s">
        <v>199</v>
      </c>
      <c r="F44" s="4" t="s">
        <v>225</v>
      </c>
      <c r="G44" s="6" t="s">
        <v>198</v>
      </c>
      <c r="H44" s="2">
        <v>403894</v>
      </c>
      <c r="I44" s="7">
        <f t="shared" si="4"/>
        <v>0.4000901226559444</v>
      </c>
      <c r="J44" s="2">
        <v>161594</v>
      </c>
      <c r="K44" s="2">
        <v>242300</v>
      </c>
      <c r="L44" s="8">
        <f t="shared" si="5"/>
        <v>0.59990987734405565</v>
      </c>
      <c r="M44" s="8" t="str">
        <f t="shared" si="3"/>
        <v>ok</v>
      </c>
      <c r="N44" s="2">
        <f t="shared" si="6"/>
        <v>242300</v>
      </c>
      <c r="O44" s="9" t="s">
        <v>114</v>
      </c>
      <c r="P44" s="4">
        <v>37.5</v>
      </c>
    </row>
    <row r="45" spans="1:16" ht="54" customHeight="1" x14ac:dyDescent="0.25">
      <c r="A45" s="32">
        <v>41</v>
      </c>
      <c r="B45" s="3">
        <v>60</v>
      </c>
      <c r="C45" s="4" t="s">
        <v>155</v>
      </c>
      <c r="D45" s="4" t="s">
        <v>10</v>
      </c>
      <c r="E45" s="5" t="s">
        <v>156</v>
      </c>
      <c r="F45" s="4" t="s">
        <v>157</v>
      </c>
      <c r="G45" s="6" t="s">
        <v>158</v>
      </c>
      <c r="H45" s="2">
        <v>910000</v>
      </c>
      <c r="I45" s="7">
        <f t="shared" si="4"/>
        <v>0.56043956043956045</v>
      </c>
      <c r="J45" s="2">
        <v>510000</v>
      </c>
      <c r="K45" s="2">
        <v>400000</v>
      </c>
      <c r="L45" s="8">
        <f t="shared" si="5"/>
        <v>0.43956043956043955</v>
      </c>
      <c r="M45" s="8" t="str">
        <f t="shared" si="3"/>
        <v>ok</v>
      </c>
      <c r="N45" s="2">
        <f t="shared" si="6"/>
        <v>400000</v>
      </c>
      <c r="O45" s="9" t="s">
        <v>114</v>
      </c>
      <c r="P45" s="4">
        <v>37</v>
      </c>
    </row>
    <row r="46" spans="1:16" ht="54" customHeight="1" x14ac:dyDescent="0.25">
      <c r="A46" s="32">
        <v>42</v>
      </c>
      <c r="B46" s="3">
        <v>65</v>
      </c>
      <c r="C46" s="4" t="s">
        <v>159</v>
      </c>
      <c r="D46" s="4" t="s">
        <v>10</v>
      </c>
      <c r="E46" s="5" t="s">
        <v>160</v>
      </c>
      <c r="F46" s="4" t="s">
        <v>161</v>
      </c>
      <c r="G46" s="20" t="s">
        <v>167</v>
      </c>
      <c r="H46" s="2">
        <v>745016</v>
      </c>
      <c r="I46" s="7">
        <f t="shared" si="4"/>
        <v>0.46309877908662367</v>
      </c>
      <c r="J46" s="2">
        <v>345016</v>
      </c>
      <c r="K46" s="2">
        <v>400000</v>
      </c>
      <c r="L46" s="8">
        <f t="shared" si="5"/>
        <v>0.53690122091337633</v>
      </c>
      <c r="M46" s="8" t="str">
        <f t="shared" si="3"/>
        <v>ok</v>
      </c>
      <c r="N46" s="2">
        <f t="shared" si="6"/>
        <v>400000</v>
      </c>
      <c r="O46" s="9" t="s">
        <v>114</v>
      </c>
      <c r="P46" s="4">
        <v>37</v>
      </c>
    </row>
    <row r="47" spans="1:16" ht="54" customHeight="1" x14ac:dyDescent="0.25">
      <c r="A47" s="31">
        <v>43</v>
      </c>
      <c r="B47" s="3">
        <v>33</v>
      </c>
      <c r="C47" s="4" t="s">
        <v>128</v>
      </c>
      <c r="D47" s="4" t="s">
        <v>10</v>
      </c>
      <c r="E47" s="5" t="s">
        <v>135</v>
      </c>
      <c r="F47" s="4" t="s">
        <v>134</v>
      </c>
      <c r="G47" s="20" t="s">
        <v>133</v>
      </c>
      <c r="H47" s="2">
        <v>698898</v>
      </c>
      <c r="I47" s="7">
        <f t="shared" si="4"/>
        <v>0.4276704182870748</v>
      </c>
      <c r="J47" s="2">
        <v>298898</v>
      </c>
      <c r="K47" s="2">
        <v>400000</v>
      </c>
      <c r="L47" s="8">
        <f t="shared" si="5"/>
        <v>0.57232958171292525</v>
      </c>
      <c r="M47" s="8" t="str">
        <f t="shared" si="3"/>
        <v>ok</v>
      </c>
      <c r="N47" s="2">
        <f t="shared" si="6"/>
        <v>400000</v>
      </c>
      <c r="O47" s="9" t="s">
        <v>114</v>
      </c>
      <c r="P47" s="4">
        <v>37</v>
      </c>
    </row>
    <row r="48" spans="1:16" ht="54" customHeight="1" x14ac:dyDescent="0.25">
      <c r="A48" s="32">
        <v>44</v>
      </c>
      <c r="B48" s="3">
        <v>105</v>
      </c>
      <c r="C48" s="4" t="s">
        <v>79</v>
      </c>
      <c r="D48" s="4" t="s">
        <v>10</v>
      </c>
      <c r="E48" s="5" t="s">
        <v>80</v>
      </c>
      <c r="F48" s="4" t="s">
        <v>81</v>
      </c>
      <c r="G48" s="6" t="s">
        <v>203</v>
      </c>
      <c r="H48" s="2">
        <v>237642</v>
      </c>
      <c r="I48" s="7">
        <f t="shared" si="4"/>
        <v>0.40035852248339943</v>
      </c>
      <c r="J48" s="2">
        <v>95142</v>
      </c>
      <c r="K48" s="2">
        <v>142500</v>
      </c>
      <c r="L48" s="8">
        <f t="shared" si="5"/>
        <v>0.59964147751660057</v>
      </c>
      <c r="M48" s="8" t="str">
        <f t="shared" si="3"/>
        <v>ok</v>
      </c>
      <c r="N48" s="2">
        <f t="shared" si="6"/>
        <v>142500</v>
      </c>
      <c r="O48" s="9" t="s">
        <v>114</v>
      </c>
      <c r="P48" s="4">
        <v>37</v>
      </c>
    </row>
    <row r="49" spans="1:16" ht="54" customHeight="1" x14ac:dyDescent="0.25">
      <c r="A49" s="32">
        <v>45</v>
      </c>
      <c r="B49" s="3">
        <v>96</v>
      </c>
      <c r="C49" s="4" t="s">
        <v>183</v>
      </c>
      <c r="D49" s="4" t="s">
        <v>10</v>
      </c>
      <c r="E49" s="5" t="s">
        <v>209</v>
      </c>
      <c r="F49" s="4" t="s">
        <v>210</v>
      </c>
      <c r="G49" s="6" t="s">
        <v>208</v>
      </c>
      <c r="H49" s="2">
        <v>450000</v>
      </c>
      <c r="I49" s="7">
        <f t="shared" si="4"/>
        <v>0.4</v>
      </c>
      <c r="J49" s="2">
        <v>180000</v>
      </c>
      <c r="K49" s="2">
        <v>270000</v>
      </c>
      <c r="L49" s="8">
        <f t="shared" si="5"/>
        <v>0.6</v>
      </c>
      <c r="M49" s="8" t="str">
        <f t="shared" si="3"/>
        <v>ok</v>
      </c>
      <c r="N49" s="2">
        <f t="shared" si="6"/>
        <v>270000</v>
      </c>
      <c r="O49" s="9" t="s">
        <v>114</v>
      </c>
      <c r="P49" s="4">
        <v>37</v>
      </c>
    </row>
    <row r="50" spans="1:16" ht="54" customHeight="1" x14ac:dyDescent="0.25">
      <c r="A50" s="32">
        <v>46</v>
      </c>
      <c r="B50" s="3">
        <v>110</v>
      </c>
      <c r="C50" s="4" t="s">
        <v>187</v>
      </c>
      <c r="D50" s="4" t="s">
        <v>10</v>
      </c>
      <c r="E50" s="5" t="s">
        <v>197</v>
      </c>
      <c r="F50" s="4" t="s">
        <v>196</v>
      </c>
      <c r="G50" s="6" t="s">
        <v>195</v>
      </c>
      <c r="H50" s="2">
        <v>510000</v>
      </c>
      <c r="I50" s="7">
        <f t="shared" si="4"/>
        <v>0.21568627450980393</v>
      </c>
      <c r="J50" s="2">
        <v>110000</v>
      </c>
      <c r="K50" s="2">
        <v>400000</v>
      </c>
      <c r="L50" s="8">
        <f t="shared" si="5"/>
        <v>0.78431372549019607</v>
      </c>
      <c r="M50" s="8" t="str">
        <f>IF(L50&gt;80%,"chyba","ok")</f>
        <v>ok</v>
      </c>
      <c r="N50" s="2">
        <f t="shared" si="6"/>
        <v>400000</v>
      </c>
      <c r="O50" s="9" t="s">
        <v>114</v>
      </c>
      <c r="P50" s="4">
        <v>37</v>
      </c>
    </row>
    <row r="51" spans="1:16" ht="54" customHeight="1" x14ac:dyDescent="0.25">
      <c r="A51" s="32">
        <v>47</v>
      </c>
      <c r="B51" s="3">
        <v>25</v>
      </c>
      <c r="C51" s="4" t="s">
        <v>124</v>
      </c>
      <c r="D51" s="4" t="s">
        <v>10</v>
      </c>
      <c r="E51" s="5" t="s">
        <v>125</v>
      </c>
      <c r="F51" s="4" t="s">
        <v>126</v>
      </c>
      <c r="G51" s="6" t="s">
        <v>127</v>
      </c>
      <c r="H51" s="2">
        <v>1618900</v>
      </c>
      <c r="I51" s="7">
        <f t="shared" si="4"/>
        <v>0.75291864846500711</v>
      </c>
      <c r="J51" s="2">
        <v>1218900</v>
      </c>
      <c r="K51" s="2">
        <v>400000</v>
      </c>
      <c r="L51" s="8">
        <f t="shared" si="5"/>
        <v>0.24708135153499289</v>
      </c>
      <c r="M51" s="8" t="str">
        <f t="shared" ref="M51:M55" si="7">IF(L51&gt;60%,"chyba","ok")</f>
        <v>ok</v>
      </c>
      <c r="N51" s="2">
        <f t="shared" si="6"/>
        <v>400000</v>
      </c>
      <c r="O51" s="9" t="s">
        <v>114</v>
      </c>
      <c r="P51" s="4">
        <v>36.5</v>
      </c>
    </row>
    <row r="52" spans="1:16" ht="54" customHeight="1" x14ac:dyDescent="0.25">
      <c r="A52" s="32">
        <v>48</v>
      </c>
      <c r="B52" s="3">
        <v>20</v>
      </c>
      <c r="C52" s="4" t="s">
        <v>119</v>
      </c>
      <c r="D52" s="4" t="s">
        <v>10</v>
      </c>
      <c r="E52" s="5" t="s">
        <v>121</v>
      </c>
      <c r="F52" s="4" t="s">
        <v>120</v>
      </c>
      <c r="G52" s="20" t="s">
        <v>122</v>
      </c>
      <c r="H52" s="2">
        <v>1569509</v>
      </c>
      <c r="I52" s="7">
        <f t="shared" si="4"/>
        <v>0.74514322632109786</v>
      </c>
      <c r="J52" s="2">
        <v>1169509</v>
      </c>
      <c r="K52" s="2">
        <v>400000</v>
      </c>
      <c r="L52" s="8">
        <f t="shared" si="5"/>
        <v>0.25485677367890214</v>
      </c>
      <c r="M52" s="8" t="str">
        <f t="shared" si="7"/>
        <v>ok</v>
      </c>
      <c r="N52" s="2">
        <f t="shared" si="6"/>
        <v>400000</v>
      </c>
      <c r="O52" s="9" t="s">
        <v>114</v>
      </c>
      <c r="P52" s="4">
        <v>36.5</v>
      </c>
    </row>
    <row r="53" spans="1:16" ht="54" customHeight="1" x14ac:dyDescent="0.25">
      <c r="A53" s="31">
        <v>49</v>
      </c>
      <c r="B53" s="3">
        <v>123</v>
      </c>
      <c r="C53" s="4" t="s">
        <v>76</v>
      </c>
      <c r="D53" s="4" t="s">
        <v>49</v>
      </c>
      <c r="E53" s="5" t="s">
        <v>77</v>
      </c>
      <c r="F53" s="4" t="s">
        <v>78</v>
      </c>
      <c r="G53" s="6" t="s">
        <v>193</v>
      </c>
      <c r="H53" s="2">
        <v>1400000</v>
      </c>
      <c r="I53" s="7">
        <f t="shared" si="4"/>
        <v>0.7142857142857143</v>
      </c>
      <c r="J53" s="2">
        <v>1000000</v>
      </c>
      <c r="K53" s="2">
        <v>400000</v>
      </c>
      <c r="L53" s="8">
        <f t="shared" si="5"/>
        <v>0.2857142857142857</v>
      </c>
      <c r="M53" s="8" t="str">
        <f t="shared" si="7"/>
        <v>ok</v>
      </c>
      <c r="N53" s="2">
        <f t="shared" si="6"/>
        <v>400000</v>
      </c>
      <c r="O53" s="9" t="s">
        <v>114</v>
      </c>
      <c r="P53" s="4">
        <v>36.5</v>
      </c>
    </row>
    <row r="54" spans="1:16" ht="54" customHeight="1" x14ac:dyDescent="0.25">
      <c r="A54" s="32">
        <v>50</v>
      </c>
      <c r="B54" s="3">
        <v>43</v>
      </c>
      <c r="C54" s="4" t="s">
        <v>85</v>
      </c>
      <c r="D54" s="4" t="s">
        <v>10</v>
      </c>
      <c r="E54" s="5" t="s">
        <v>86</v>
      </c>
      <c r="F54" s="4" t="s">
        <v>87</v>
      </c>
      <c r="G54" s="6" t="s">
        <v>146</v>
      </c>
      <c r="H54" s="2">
        <v>1239137</v>
      </c>
      <c r="I54" s="7">
        <f t="shared" si="4"/>
        <v>0.67719469275794364</v>
      </c>
      <c r="J54" s="2">
        <v>839137</v>
      </c>
      <c r="K54" s="2">
        <v>400000</v>
      </c>
      <c r="L54" s="8">
        <f t="shared" si="5"/>
        <v>0.32280530724205636</v>
      </c>
      <c r="M54" s="8" t="str">
        <f t="shared" si="7"/>
        <v>ok</v>
      </c>
      <c r="N54" s="2">
        <f t="shared" si="6"/>
        <v>400000</v>
      </c>
      <c r="O54" s="9" t="s">
        <v>114</v>
      </c>
      <c r="P54" s="4">
        <v>36.5</v>
      </c>
    </row>
    <row r="55" spans="1:16" ht="54" customHeight="1" thickBot="1" x14ac:dyDescent="0.3">
      <c r="A55" s="32">
        <v>51</v>
      </c>
      <c r="B55" s="3">
        <v>117</v>
      </c>
      <c r="C55" s="4" t="s">
        <v>188</v>
      </c>
      <c r="D55" s="4" t="s">
        <v>10</v>
      </c>
      <c r="E55" s="5" t="s">
        <v>190</v>
      </c>
      <c r="F55" s="4" t="s">
        <v>191</v>
      </c>
      <c r="G55" s="4" t="s">
        <v>189</v>
      </c>
      <c r="H55" s="2">
        <v>889000</v>
      </c>
      <c r="I55" s="7">
        <f t="shared" si="4"/>
        <v>0.55005624296962885</v>
      </c>
      <c r="J55" s="2">
        <v>489000</v>
      </c>
      <c r="K55" s="2">
        <v>400000</v>
      </c>
      <c r="L55" s="8">
        <f t="shared" si="5"/>
        <v>0.44994375703037121</v>
      </c>
      <c r="M55" s="8" t="str">
        <f t="shared" si="7"/>
        <v>ok</v>
      </c>
      <c r="N55" s="30">
        <f t="shared" si="6"/>
        <v>400000</v>
      </c>
      <c r="O55" s="9" t="s">
        <v>114</v>
      </c>
      <c r="P55" s="4">
        <v>36.5</v>
      </c>
    </row>
    <row r="56" spans="1:16" ht="35.1" customHeight="1" thickTop="1" x14ac:dyDescent="0.25">
      <c r="B56" s="21"/>
      <c r="G56" s="12" t="s">
        <v>15</v>
      </c>
      <c r="H56" s="14">
        <f>SUM(H5:H55)</f>
        <v>53659282.899999999</v>
      </c>
      <c r="I56" s="13"/>
      <c r="J56" s="14">
        <f>SUM(J5:J55)</f>
        <v>33817982.899999999</v>
      </c>
      <c r="K56" s="15">
        <f>SUM(K5:K55)</f>
        <v>19301300</v>
      </c>
      <c r="L56" s="16"/>
      <c r="M56" s="17"/>
      <c r="N56" s="15">
        <f>SUM(N5:N55)</f>
        <v>19301300</v>
      </c>
      <c r="O56" s="11"/>
      <c r="P56" s="19"/>
    </row>
  </sheetData>
  <pageMargins left="0.70866141732283472" right="0.70866141732283472" top="0.78740157480314965" bottom="0.78740157480314965" header="0.31496062992125984" footer="0.31496062992125984"/>
  <pageSetup paperSize="8" scale="4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 poskytnutí dotace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2020-01-30T09:13:19Z</cp:lastPrinted>
  <dcterms:created xsi:type="dcterms:W3CDTF">2015-05-12T05:59:26Z</dcterms:created>
  <dcterms:modified xsi:type="dcterms:W3CDTF">2023-05-12T10:50:53Z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</Properties>
</file>