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rmulár harmonogramu" sheetId="1" r:id="rId1"/>
    <sheet name="pokyny k vyplneniu" sheetId="2" r:id="rId2"/>
  </sheets>
  <definedNames>
    <definedName name="_xlnm.Print_Area" localSheetId="0">'formulár harmonogramu'!$A$1:$M$23</definedName>
  </definedNames>
  <calcPr fullCalcOnLoad="1"/>
</workbook>
</file>

<file path=xl/sharedStrings.xml><?xml version="1.0" encoding="utf-8"?>
<sst xmlns="http://schemas.openxmlformats.org/spreadsheetml/2006/main" count="70" uniqueCount="52">
  <si>
    <t>prvá</t>
  </si>
  <si>
    <t>priebežná</t>
  </si>
  <si>
    <t>záverečná</t>
  </si>
  <si>
    <t>NIE</t>
  </si>
  <si>
    <t>ÁNO</t>
  </si>
  <si>
    <t>Názov projektu:</t>
  </si>
  <si>
    <t>Projekt č.:</t>
  </si>
  <si>
    <t>Monitorovacie obdobie</t>
  </si>
  <si>
    <t>P. č.</t>
  </si>
  <si>
    <t>začiatok</t>
  </si>
  <si>
    <t>koniec</t>
  </si>
  <si>
    <t>žiadosti o platbu</t>
  </si>
  <si>
    <t>Typ správy</t>
  </si>
  <si>
    <t>Dátum oprávnenosti výdavkov:</t>
  </si>
  <si>
    <t>Dátum ukončenia realizácie:</t>
  </si>
  <si>
    <t>Určená perioda správ (mes.):</t>
  </si>
  <si>
    <t>zoznamy:</t>
  </si>
  <si>
    <t>Obdobie v mesiacoch</t>
  </si>
  <si>
    <t>Kontrola dĺžky prvého obdobia:</t>
  </si>
  <si>
    <t>Počet mesiacov do konca realizácie:</t>
  </si>
  <si>
    <t>Pomocná tabuľka:</t>
  </si>
  <si>
    <t xml:space="preserve">súhrnnej správy </t>
  </si>
  <si>
    <t>ERDF v žiadosti o platbu (EUR)</t>
  </si>
  <si>
    <t>Indikatívne termíny predloženia:</t>
  </si>
  <si>
    <t>Rozpočet projektu:</t>
  </si>
  <si>
    <t>Harmonogram monitorovania a predkladania výdavkov</t>
  </si>
  <si>
    <t>Rozpočet projektu (zdroj EÚ):</t>
  </si>
  <si>
    <r>
      <t>Konečný termín na predloženie monitorovacej správy 
(</t>
    </r>
    <r>
      <rPr>
        <b/>
        <sz val="11"/>
        <color indexed="8"/>
        <rFont val="Calibri"/>
        <family val="2"/>
      </rPr>
      <t>záväzný</t>
    </r>
    <r>
      <rPr>
        <sz val="11"/>
        <color indexed="8"/>
        <rFont val="Calibri"/>
        <family val="2"/>
      </rPr>
      <t>)</t>
    </r>
  </si>
  <si>
    <t>zoznamu deklarovaných výdavkov</t>
  </si>
  <si>
    <t>So zoznamom deklarovaných výdavkov? (indikatívne)</t>
  </si>
  <si>
    <t>Predpokladaný dátum uzatvorenia zmluvy:</t>
  </si>
  <si>
    <t>Pokyny k vyplneniu harmonogramu monitorovania a predkladania výdavkov</t>
  </si>
  <si>
    <t>1) Harmonogram vyplní prijímateľ (vedúci partner) po dohode so všetkými partnermi projektu.</t>
  </si>
  <si>
    <t>a)</t>
  </si>
  <si>
    <t>Kontrola dĺžky prvého obdobia - po vyplnení dĺžky 1. monitorovacieho obdobia sa v tabuľke ukáže oznámenie o správnosti dĺžky resp. požiadavka na predĺženie monitorovacieho obdobia.</t>
  </si>
  <si>
    <t>b)</t>
  </si>
  <si>
    <t xml:space="preserve">Počet mesiacov do konca realizácie - počet mesiacov do konca technického ukončenia realizácie projektu po ukončení príslušného monitorovacieho obdobia. </t>
  </si>
  <si>
    <t>c)</t>
  </si>
  <si>
    <t>Určená perióda správ - je rovná dĺžke jedného monitorovacieho obdobia. Dĺžka monitorovacieho obdobia nesmie prekročiť 6 mesiacov (v prípade projektov s celkovými oprávnenými nákladmi schválenými SMV do 1 000 000€) a 3 mesiace (v prípade projektov s celkovými oprávnenými nákladmi schválenými SMV nad 1 000 000€), s výnimkou prvého obdobia a posledného obdobia. V prvom sledovanom monitorovacom období môže dôjsť k  prekročeniu stanovenej periódy, nakoľko monitorovacie obdobie začína dňom splnenia kritérií oprávnenosti a končí najskôr po podpise Zmluvy o poskytnutí FP. Posledné obdobie môže byť kratšie ako stanovená perióda, nakoľko zohľadňuje očakávaný termín ukončenia realizácie projektu.</t>
  </si>
  <si>
    <t>5) Dátum ukončenia realizácie - termín technického ukončenia realizácie projektu. Vychádza sa z aktualizovaného harmonogramu realizovaných aktivít, ktorý vedúci partner zasiela na STS pred podpisom zmluvy.</t>
  </si>
  <si>
    <t>8) Typ správy - podľa typu zasielanej správy VP vyberie označenie Prvá, Priebežná alebo Záverečná</t>
  </si>
  <si>
    <t>9) Predloženie výdavkov - podľa toho, či VP spolu s monitorovacou správou predkladá aj zoznam deklarovaných výdavkov, označí možnosť Áno resp. Nie</t>
  </si>
  <si>
    <t>10) ERDF v žiadosti o platbu - predpokladaná výška žiadosti o platbu (podiel ERDF), ktorú podáva VP a zahrňuje výdavky za všetkých partnerov.</t>
  </si>
  <si>
    <t xml:space="preserve">Harmonogram monitorovania a predkladania výdavkov je vopred konzultovaný s príslušným národným kontrolórom. Harmonogram je spoločný pre všetkých partnerov projektu. Harmonogram pripraví vedúci partner po konzultácii so svojimi partnermi. Tento návrh zašle e-mailom národnému kontrolórovi, ktorý ho posúdi s ohľadom na efektívne plánovanie a načasovanie práce zainteresovaných kontrolórov. Príslušný národný kontrolór schválený harmonogram zašle e-mailom vedúcemu partnerovi a projektovému manažérovi STS, ktorý ho zapracuje do zmluvy o FP ako jednu z jej príloh. Termíny na predkladanie Monitorovacích správ sú pre všetkých partnerov záväzné a ich nedodržanie bude mať za následok porušenie podmienok Zmluvy o poskytnutí FP. Termíny na predloženie Zoznamov deklarovaných výdavkov a následne Žiadostí o platbu sú indikatívne a ich skutočné plnenie závisí od postupu prác v projekte. </t>
  </si>
  <si>
    <r>
      <t xml:space="preserve">Odlišnosti týkajúce sa </t>
    </r>
    <r>
      <rPr>
        <b/>
        <sz val="12"/>
        <color indexed="8"/>
        <rFont val="Arial Narrow"/>
        <family val="2"/>
      </rPr>
      <t>českých vedúcich partnerov</t>
    </r>
    <r>
      <rPr>
        <sz val="12"/>
        <color indexed="8"/>
        <rFont val="Arial Narrow"/>
        <family val="2"/>
      </rPr>
      <t xml:space="preserve">: </t>
    </r>
    <r>
      <rPr>
        <sz val="12"/>
        <rFont val="Arial Narrow"/>
        <family val="2"/>
      </rPr>
      <t>VP  schválený harmonogram vytlačí, podpíše, opečiatkuje a zašle poštou  národnému kontrolórovi podľa svojho sídla v dvoch vyhotoveniach. Príslušný národný kontrolór harmonogram podpíše, opečiatkuje, jedno vyhotovenie archivuje a druhé vyhotovenie zašle poštou vedúcemu partnerovi.</t>
    </r>
  </si>
  <si>
    <t>2) Vypĺňajú sa základné údaje v riadkoch 5 - 11 a zároveň modro podfarbené polia v tabuľke.</t>
  </si>
  <si>
    <t>3) Pomocná tabuľka slúži na kontrolu správnosti vyplnenia jednotlivých polí (v nej sa vypĺňa len predpokladaný dátum uzatvorenia zmluvy.</t>
  </si>
  <si>
    <t>4) Dátum oprávnenosti výdavkov - deň nasledujúci po dni predloženia žiadosti o nenávratný finančný príspevok na STS/Infobod (odoslaním cez ITMS2014+)</t>
  </si>
  <si>
    <t>6) Rozpočet projektu - je potrebné uviesť celkové oprávnené náklady (rozpočet) projektu schválené Spoločným monitorovacím výborom (SMV), uvedené v Rozhodnutí o schválení žiadosti o NFP.</t>
  </si>
  <si>
    <t xml:space="preserve">7) Monitorovacie obdobie - koniec monitorovacieho obdobia musí byť neskorší ako je predpokladaný dátum podpisu zmluvy. </t>
  </si>
  <si>
    <t>Regionální poradenské centrum SK-CZ</t>
  </si>
  <si>
    <t>304031C867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</si>
</sst>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"/>
    <numFmt numFmtId="183" formatCode="[$-405]d\.\ mmmm\ yyyy"/>
    <numFmt numFmtId="184" formatCode="[$-405]mmmm\ yy;@"/>
    <numFmt numFmtId="185" formatCode="0.000"/>
    <numFmt numFmtId="186" formatCode="[$-41B]d\.\ mmmm\ yyyy"/>
    <numFmt numFmtId="187" formatCode="_-* #,##0\ [$€-1]_-;\-* #,##0\ [$€-1]_-;_-* &quot;-&quot;\ [$€-1]_-;_-@_-"/>
    <numFmt numFmtId="188" formatCode="_-* #,##0.00\ [$€-1]_-;\-* #,##0.00\ [$€-1]_-;_-* &quot;-&quot;??\ [$€-1]_-;_-@_-"/>
    <numFmt numFmtId="189" formatCode="[$-F800]dddd\,\ mmmm\ dd\,\ yyyy"/>
    <numFmt numFmtId="190" formatCode="mmm/yyyy"/>
  </numFmts>
  <fonts count="49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3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b/>
      <sz val="12"/>
      <color indexed="1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28"/>
      <color rgb="FF0070C0"/>
      <name val="Calibri"/>
      <family val="2"/>
    </font>
    <font>
      <b/>
      <sz val="12"/>
      <color rgb="FFFFFF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0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2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horizontal="right" vertical="center"/>
      <protection/>
    </xf>
    <xf numFmtId="0" fontId="46" fillId="34" borderId="0" xfId="0" applyFont="1" applyFill="1" applyAlignment="1">
      <alignment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24" fillId="32" borderId="0" xfId="0" applyFont="1" applyFill="1" applyAlignment="1" applyProtection="1">
      <alignment/>
      <protection/>
    </xf>
    <xf numFmtId="0" fontId="24" fillId="32" borderId="0" xfId="0" applyFont="1" applyFill="1" applyAlignment="1" applyProtection="1">
      <alignment horizontal="center"/>
      <protection/>
    </xf>
    <xf numFmtId="14" fontId="0" fillId="35" borderId="0" xfId="0" applyNumberFormat="1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1" fontId="0" fillId="35" borderId="0" xfId="0" applyNumberFormat="1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 horizontal="distributed" indent="1"/>
      <protection/>
    </xf>
    <xf numFmtId="14" fontId="0" fillId="36" borderId="11" xfId="0" applyNumberFormat="1" applyFont="1" applyFill="1" applyBorder="1" applyAlignment="1" applyProtection="1">
      <alignment horizontal="distributed" indent="1"/>
      <protection locked="0"/>
    </xf>
    <xf numFmtId="0" fontId="0" fillId="36" borderId="11" xfId="0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/>
      <protection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14" fontId="25" fillId="0" borderId="11" xfId="0" applyNumberFormat="1" applyFont="1" applyFill="1" applyBorder="1" applyAlignment="1" applyProtection="1">
      <alignment horizontal="distributed" indent="1"/>
      <protection/>
    </xf>
    <xf numFmtId="188" fontId="25" fillId="36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4" fontId="0" fillId="0" borderId="12" xfId="0" applyNumberFormat="1" applyFont="1" applyFill="1" applyBorder="1" applyAlignment="1" applyProtection="1">
      <alignment horizontal="distributed" indent="1"/>
      <protection/>
    </xf>
    <xf numFmtId="14" fontId="0" fillId="36" borderId="12" xfId="0" applyNumberFormat="1" applyFont="1" applyFill="1" applyBorder="1" applyAlignment="1" applyProtection="1">
      <alignment horizontal="distributed" indent="1"/>
      <protection locked="0"/>
    </xf>
    <xf numFmtId="0" fontId="0" fillId="36" borderId="12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 horizontal="center" vertical="center"/>
      <protection locked="0"/>
    </xf>
    <xf numFmtId="14" fontId="25" fillId="0" borderId="12" xfId="0" applyNumberFormat="1" applyFont="1" applyFill="1" applyBorder="1" applyAlignment="1" applyProtection="1">
      <alignment horizontal="distributed" indent="1"/>
      <protection/>
    </xf>
    <xf numFmtId="0" fontId="26" fillId="32" borderId="0" xfId="0" applyFont="1" applyFill="1" applyAlignment="1" applyProtection="1">
      <alignment horizontal="left"/>
      <protection/>
    </xf>
    <xf numFmtId="0" fontId="24" fillId="32" borderId="13" xfId="0" applyFont="1" applyFill="1" applyBorder="1" applyAlignment="1" applyProtection="1">
      <alignment/>
      <protection/>
    </xf>
    <xf numFmtId="0" fontId="24" fillId="32" borderId="14" xfId="0" applyFont="1" applyFill="1" applyBorder="1" applyAlignment="1" applyProtection="1">
      <alignment/>
      <protection/>
    </xf>
    <xf numFmtId="0" fontId="24" fillId="32" borderId="15" xfId="0" applyFont="1" applyFill="1" applyBorder="1" applyAlignment="1" applyProtection="1">
      <alignment/>
      <protection/>
    </xf>
    <xf numFmtId="2" fontId="3" fillId="32" borderId="0" xfId="0" applyNumberFormat="1" applyFont="1" applyFill="1" applyAlignment="1" applyProtection="1">
      <alignment/>
      <protection/>
    </xf>
    <xf numFmtId="0" fontId="3" fillId="37" borderId="0" xfId="0" applyFont="1" applyFill="1" applyAlignment="1">
      <alignment horizontal="justify" vertical="top"/>
    </xf>
    <xf numFmtId="0" fontId="3" fillId="37" borderId="0" xfId="0" applyFont="1" applyFill="1" applyAlignment="1">
      <alignment vertical="top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1" fontId="24" fillId="0" borderId="16" xfId="0" applyNumberFormat="1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 indent="1"/>
      <protection/>
    </xf>
    <xf numFmtId="14" fontId="0" fillId="0" borderId="16" xfId="0" applyNumberFormat="1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center" vertical="center"/>
      <protection/>
    </xf>
    <xf numFmtId="7" fontId="0" fillId="0" borderId="16" xfId="38" applyNumberFormat="1" applyFont="1" applyFill="1" applyBorder="1" applyAlignment="1" applyProtection="1">
      <alignment horizontal="center"/>
      <protection locked="0"/>
    </xf>
    <xf numFmtId="0" fontId="47" fillId="32" borderId="13" xfId="0" applyFont="1" applyFill="1" applyBorder="1" applyAlignment="1" applyProtection="1">
      <alignment horizontal="center"/>
      <protection/>
    </xf>
    <xf numFmtId="0" fontId="47" fillId="32" borderId="15" xfId="0" applyFont="1" applyFill="1" applyBorder="1" applyAlignment="1" applyProtection="1">
      <alignment horizontal="center"/>
      <protection/>
    </xf>
    <xf numFmtId="0" fontId="24" fillId="32" borderId="13" xfId="0" applyFont="1" applyFill="1" applyBorder="1" applyAlignment="1" applyProtection="1">
      <alignment horizontal="left" wrapText="1"/>
      <protection/>
    </xf>
    <xf numFmtId="0" fontId="24" fillId="32" borderId="14" xfId="0" applyFont="1" applyFill="1" applyBorder="1" applyAlignment="1" applyProtection="1">
      <alignment horizontal="left" wrapText="1"/>
      <protection/>
    </xf>
    <xf numFmtId="0" fontId="24" fillId="32" borderId="15" xfId="0" applyFont="1" applyFill="1" applyBorder="1" applyAlignment="1" applyProtection="1">
      <alignment horizontal="left" wrapText="1"/>
      <protection/>
    </xf>
    <xf numFmtId="14" fontId="47" fillId="32" borderId="13" xfId="0" applyNumberFormat="1" applyFont="1" applyFill="1" applyBorder="1" applyAlignment="1" applyProtection="1">
      <alignment horizontal="center" vertical="center"/>
      <protection/>
    </xf>
    <xf numFmtId="14" fontId="47" fillId="32" borderId="15" xfId="0" applyNumberFormat="1" applyFont="1" applyFill="1" applyBorder="1" applyAlignment="1" applyProtection="1">
      <alignment horizontal="center" vertical="center"/>
      <protection/>
    </xf>
    <xf numFmtId="2" fontId="47" fillId="32" borderId="13" xfId="0" applyNumberFormat="1" applyFont="1" applyFill="1" applyBorder="1" applyAlignment="1" applyProtection="1">
      <alignment horizontal="center"/>
      <protection/>
    </xf>
    <xf numFmtId="2" fontId="47" fillId="32" borderId="15" xfId="0" applyNumberFormat="1" applyFont="1" applyFill="1" applyBorder="1" applyAlignment="1" applyProtection="1">
      <alignment horizontal="center"/>
      <protection/>
    </xf>
    <xf numFmtId="0" fontId="46" fillId="34" borderId="0" xfId="0" applyFont="1" applyFill="1" applyAlignment="1">
      <alignment horizontal="left"/>
    </xf>
    <xf numFmtId="0" fontId="48" fillId="34" borderId="0" xfId="0" applyFont="1" applyFill="1" applyAlignment="1">
      <alignment horizontal="left" vertical="top"/>
    </xf>
    <xf numFmtId="0" fontId="3" fillId="37" borderId="0" xfId="0" applyFont="1" applyFill="1" applyBorder="1" applyAlignment="1">
      <alignment horizontal="justify" vertical="top" wrapText="1"/>
    </xf>
    <xf numFmtId="0" fontId="7" fillId="37" borderId="0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view="pageLayout" zoomScaleSheetLayoutView="100" workbookViewId="0" topLeftCell="B1">
      <selection activeCell="O4" sqref="O4"/>
    </sheetView>
  </sheetViews>
  <sheetFormatPr defaultColWidth="9.140625" defaultRowHeight="15"/>
  <cols>
    <col min="1" max="1" width="9.8515625" style="2" hidden="1" customWidth="1"/>
    <col min="2" max="2" width="5.28125" style="7" customWidth="1"/>
    <col min="3" max="3" width="10.140625" style="7" customWidth="1"/>
    <col min="4" max="4" width="12.7109375" style="7" customWidth="1"/>
    <col min="5" max="5" width="13.421875" style="7" customWidth="1"/>
    <col min="6" max="6" width="11.8515625" style="8" customWidth="1"/>
    <col min="7" max="7" width="14.140625" style="7" customWidth="1"/>
    <col min="8" max="8" width="3.00390625" style="7" customWidth="1"/>
    <col min="9" max="9" width="13.57421875" style="2" customWidth="1"/>
    <col min="10" max="10" width="13.8515625" style="9" customWidth="1"/>
    <col min="11" max="12" width="13.8515625" style="1" customWidth="1"/>
    <col min="13" max="13" width="15.28125" style="1" customWidth="1"/>
    <col min="14" max="14" width="9.140625" style="1" customWidth="1"/>
    <col min="15" max="15" width="10.140625" style="1" bestFit="1" customWidth="1"/>
    <col min="16" max="23" width="9.140625" style="1" customWidth="1"/>
    <col min="24" max="16384" width="9.140625" style="2" customWidth="1"/>
  </cols>
  <sheetData>
    <row r="1" spans="1:13" ht="44.25" customHeight="1">
      <c r="A1" s="1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8" customHeight="1">
      <c r="A2" s="1"/>
      <c r="B2" s="13"/>
      <c r="C2" s="13"/>
      <c r="D2" s="13"/>
      <c r="E2" s="13"/>
      <c r="F2" s="13"/>
      <c r="G2" s="14"/>
      <c r="H2" s="14"/>
      <c r="I2" s="15"/>
      <c r="J2" s="15"/>
      <c r="K2" s="15"/>
      <c r="L2" s="15"/>
      <c r="M2" s="15"/>
    </row>
    <row r="3" spans="1:13" ht="26.25" customHeight="1">
      <c r="A3" s="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4" customHeight="1">
      <c r="A4" s="1"/>
      <c r="B4" s="11"/>
      <c r="C4" s="11"/>
      <c r="D4" s="11"/>
      <c r="E4" s="11"/>
      <c r="F4" s="11"/>
      <c r="G4" s="10"/>
      <c r="H4" s="10"/>
      <c r="I4" s="12"/>
      <c r="J4" s="12"/>
      <c r="K4" s="12"/>
      <c r="L4" s="12"/>
      <c r="M4" s="12"/>
    </row>
    <row r="5" spans="1:13" ht="15.75">
      <c r="A5" s="1" t="s">
        <v>16</v>
      </c>
      <c r="B5" s="48" t="s">
        <v>5</v>
      </c>
      <c r="C5" s="48"/>
      <c r="D5" s="48"/>
      <c r="E5" s="50" t="s">
        <v>50</v>
      </c>
      <c r="F5" s="50"/>
      <c r="G5" s="50"/>
      <c r="H5" s="50"/>
      <c r="I5" s="50"/>
      <c r="J5" s="50"/>
      <c r="K5" s="50"/>
      <c r="L5" s="50"/>
      <c r="M5" s="50"/>
    </row>
    <row r="6" spans="1:13" ht="15.75">
      <c r="A6" s="3" t="s">
        <v>0</v>
      </c>
      <c r="B6" s="48" t="s">
        <v>6</v>
      </c>
      <c r="C6" s="48"/>
      <c r="D6" s="48"/>
      <c r="E6" s="46" t="s">
        <v>51</v>
      </c>
      <c r="F6" s="46"/>
      <c r="G6" s="46"/>
      <c r="H6" s="46"/>
      <c r="I6" s="46"/>
      <c r="J6" s="46"/>
      <c r="K6" s="46"/>
      <c r="L6" s="46"/>
      <c r="M6" s="46"/>
    </row>
    <row r="7" spans="1:13" ht="15.75">
      <c r="A7" s="3" t="s">
        <v>1</v>
      </c>
      <c r="B7" s="1"/>
      <c r="C7" s="1"/>
      <c r="D7" s="1"/>
      <c r="E7" s="16"/>
      <c r="F7" s="17"/>
      <c r="G7" s="16"/>
      <c r="H7" s="16"/>
      <c r="I7" s="16"/>
      <c r="J7" s="17"/>
      <c r="K7" s="16"/>
      <c r="L7" s="16"/>
      <c r="M7" s="16"/>
    </row>
    <row r="8" spans="1:13" ht="15.75">
      <c r="A8" s="3" t="s">
        <v>2</v>
      </c>
      <c r="B8" s="48" t="s">
        <v>13</v>
      </c>
      <c r="C8" s="48"/>
      <c r="D8" s="48"/>
      <c r="E8" s="49">
        <v>42665</v>
      </c>
      <c r="F8" s="49"/>
      <c r="G8" s="18"/>
      <c r="H8" s="18"/>
      <c r="I8" s="18"/>
      <c r="J8" s="18"/>
      <c r="K8" s="18"/>
      <c r="L8" s="18"/>
      <c r="M8" s="18"/>
    </row>
    <row r="9" spans="1:15" ht="15.75">
      <c r="A9" s="5" t="s">
        <v>4</v>
      </c>
      <c r="B9" s="48" t="s">
        <v>14</v>
      </c>
      <c r="C9" s="48"/>
      <c r="D9" s="48"/>
      <c r="E9" s="49">
        <v>44804</v>
      </c>
      <c r="F9" s="49"/>
      <c r="G9" s="18"/>
      <c r="H9" s="18"/>
      <c r="I9" s="18"/>
      <c r="J9" s="18"/>
      <c r="K9" s="18"/>
      <c r="L9" s="18"/>
      <c r="M9" s="18"/>
      <c r="O9" s="42"/>
    </row>
    <row r="10" spans="1:15" ht="15.75" customHeight="1">
      <c r="A10" s="5" t="s">
        <v>3</v>
      </c>
      <c r="B10" s="48" t="s">
        <v>24</v>
      </c>
      <c r="C10" s="48"/>
      <c r="D10" s="48"/>
      <c r="E10" s="52">
        <v>224636.88</v>
      </c>
      <c r="F10" s="52"/>
      <c r="G10" s="19"/>
      <c r="H10" s="19"/>
      <c r="I10" s="19"/>
      <c r="J10" s="19"/>
      <c r="K10" s="19"/>
      <c r="L10" s="19"/>
      <c r="M10" s="19"/>
      <c r="O10" s="42"/>
    </row>
    <row r="11" spans="1:15" ht="15.75" customHeight="1">
      <c r="A11" s="5"/>
      <c r="B11" s="48" t="s">
        <v>26</v>
      </c>
      <c r="C11" s="48"/>
      <c r="D11" s="48"/>
      <c r="E11" s="52">
        <v>190941.34</v>
      </c>
      <c r="F11" s="52"/>
      <c r="G11" s="20"/>
      <c r="H11" s="20"/>
      <c r="I11" s="20"/>
      <c r="J11" s="20"/>
      <c r="K11" s="20"/>
      <c r="L11" s="20"/>
      <c r="M11" s="20"/>
      <c r="O11" s="42"/>
    </row>
    <row r="12" spans="1:15" ht="27.75" customHeight="1">
      <c r="A12" s="1"/>
      <c r="B12" s="1"/>
      <c r="C12" s="1"/>
      <c r="D12" s="1"/>
      <c r="E12" s="16"/>
      <c r="F12" s="17"/>
      <c r="G12" s="16"/>
      <c r="H12" s="16"/>
      <c r="I12" s="16"/>
      <c r="J12" s="17"/>
      <c r="K12" s="16"/>
      <c r="L12" s="16"/>
      <c r="M12" s="16"/>
      <c r="O12" s="42"/>
    </row>
    <row r="13" spans="1:15" ht="15" customHeight="1">
      <c r="A13" s="1"/>
      <c r="B13" s="51" t="s">
        <v>8</v>
      </c>
      <c r="C13" s="45" t="s">
        <v>17</v>
      </c>
      <c r="D13" s="47" t="s">
        <v>7</v>
      </c>
      <c r="E13" s="47"/>
      <c r="F13" s="51" t="s">
        <v>12</v>
      </c>
      <c r="G13" s="45" t="s">
        <v>27</v>
      </c>
      <c r="H13" s="6"/>
      <c r="I13" s="45" t="s">
        <v>29</v>
      </c>
      <c r="J13" s="47" t="s">
        <v>23</v>
      </c>
      <c r="K13" s="47"/>
      <c r="L13" s="47"/>
      <c r="M13" s="45" t="s">
        <v>22</v>
      </c>
      <c r="O13" s="42"/>
    </row>
    <row r="14" spans="1:15" ht="57.75" customHeight="1">
      <c r="A14" s="1"/>
      <c r="B14" s="51"/>
      <c r="C14" s="45"/>
      <c r="D14" s="21" t="s">
        <v>9</v>
      </c>
      <c r="E14" s="21" t="s">
        <v>10</v>
      </c>
      <c r="F14" s="51"/>
      <c r="G14" s="45"/>
      <c r="H14" s="6"/>
      <c r="I14" s="45"/>
      <c r="J14" s="22" t="s">
        <v>28</v>
      </c>
      <c r="K14" s="22" t="s">
        <v>21</v>
      </c>
      <c r="L14" s="22" t="s">
        <v>11</v>
      </c>
      <c r="M14" s="45"/>
      <c r="O14" s="42"/>
    </row>
    <row r="15" spans="1:15" ht="15.75">
      <c r="A15" s="1"/>
      <c r="B15" s="23" t="str">
        <f>IF(E8="","","1")</f>
        <v>1</v>
      </c>
      <c r="C15" s="32">
        <f aca="true" t="shared" si="0" ref="C15:C23">IF(E15="","",ROUND((E15-D15)/30,0))</f>
        <v>21</v>
      </c>
      <c r="D15" s="24">
        <f>IF(E8="","",E8)</f>
        <v>42665</v>
      </c>
      <c r="E15" s="25">
        <v>43281</v>
      </c>
      <c r="F15" s="26" t="s">
        <v>0</v>
      </c>
      <c r="G15" s="24">
        <f aca="true" t="shared" si="1" ref="G15:G21">IF(E15="","",E15+30)</f>
        <v>43311</v>
      </c>
      <c r="H15" s="27"/>
      <c r="I15" s="28" t="s">
        <v>4</v>
      </c>
      <c r="J15" s="24">
        <f aca="true" t="shared" si="2" ref="J15:J21">IF(I15="ÁNO",G15," ")</f>
        <v>43311</v>
      </c>
      <c r="K15" s="24">
        <f aca="true" t="shared" si="3" ref="K15:K21">IF(I15="","",IF(I15="ÁNO",G15+90,G15+60))</f>
        <v>43401</v>
      </c>
      <c r="L15" s="29">
        <f aca="true" t="shared" si="4" ref="L15:L21">IF(I15="ÁNO",K15," ")</f>
        <v>43401</v>
      </c>
      <c r="M15" s="30">
        <v>0</v>
      </c>
      <c r="O15" s="42"/>
    </row>
    <row r="16" spans="1:15" ht="15.75">
      <c r="A16" s="1"/>
      <c r="B16" s="31">
        <f>IF(F15="záverečná","",IF(D16="","",B15+1))</f>
        <v>2</v>
      </c>
      <c r="C16" s="32">
        <f t="shared" si="0"/>
        <v>6</v>
      </c>
      <c r="D16" s="33">
        <f aca="true" t="shared" si="5" ref="D16:D21">IF(F15="","",IF(F15="záverečná","",IF(E15="","",E15+1)))</f>
        <v>43282</v>
      </c>
      <c r="E16" s="34">
        <v>43465</v>
      </c>
      <c r="F16" s="35" t="s">
        <v>1</v>
      </c>
      <c r="G16" s="33">
        <f t="shared" si="1"/>
        <v>43495</v>
      </c>
      <c r="H16" s="27"/>
      <c r="I16" s="36" t="s">
        <v>4</v>
      </c>
      <c r="J16" s="33">
        <f t="shared" si="2"/>
        <v>43495</v>
      </c>
      <c r="K16" s="33">
        <f t="shared" si="3"/>
        <v>43585</v>
      </c>
      <c r="L16" s="37">
        <f t="shared" si="4"/>
        <v>43585</v>
      </c>
      <c r="M16" s="30">
        <v>26035.06</v>
      </c>
      <c r="O16" s="42"/>
    </row>
    <row r="17" spans="1:15" ht="15.75">
      <c r="A17" s="1"/>
      <c r="B17" s="31">
        <f aca="true" t="shared" si="6" ref="B17:B22">IF(D17="","",B16+1)</f>
        <v>3</v>
      </c>
      <c r="C17" s="32">
        <f t="shared" si="0"/>
        <v>6</v>
      </c>
      <c r="D17" s="33">
        <f t="shared" si="5"/>
        <v>43466</v>
      </c>
      <c r="E17" s="34">
        <v>43646</v>
      </c>
      <c r="F17" s="35" t="s">
        <v>1</v>
      </c>
      <c r="G17" s="33">
        <f t="shared" si="1"/>
        <v>43676</v>
      </c>
      <c r="H17" s="27"/>
      <c r="I17" s="36" t="s">
        <v>4</v>
      </c>
      <c r="J17" s="33">
        <f t="shared" si="2"/>
        <v>43676</v>
      </c>
      <c r="K17" s="33">
        <f t="shared" si="3"/>
        <v>43766</v>
      </c>
      <c r="L17" s="37">
        <f t="shared" si="4"/>
        <v>43766</v>
      </c>
      <c r="M17" s="30">
        <v>0</v>
      </c>
      <c r="O17" s="42"/>
    </row>
    <row r="18" spans="1:13" ht="15.75">
      <c r="A18" s="1"/>
      <c r="B18" s="31">
        <f t="shared" si="6"/>
        <v>4</v>
      </c>
      <c r="C18" s="32">
        <f t="shared" si="0"/>
        <v>6</v>
      </c>
      <c r="D18" s="33">
        <f t="shared" si="5"/>
        <v>43647</v>
      </c>
      <c r="E18" s="34">
        <v>43830</v>
      </c>
      <c r="F18" s="35" t="s">
        <v>1</v>
      </c>
      <c r="G18" s="33">
        <f t="shared" si="1"/>
        <v>43860</v>
      </c>
      <c r="H18" s="27"/>
      <c r="I18" s="36" t="s">
        <v>4</v>
      </c>
      <c r="J18" s="33">
        <f t="shared" si="2"/>
        <v>43860</v>
      </c>
      <c r="K18" s="33">
        <f t="shared" si="3"/>
        <v>43950</v>
      </c>
      <c r="L18" s="37">
        <f t="shared" si="4"/>
        <v>43950</v>
      </c>
      <c r="M18" s="30">
        <v>34468.44</v>
      </c>
    </row>
    <row r="19" spans="1:13" ht="15.75">
      <c r="A19" s="1"/>
      <c r="B19" s="31">
        <f t="shared" si="6"/>
        <v>5</v>
      </c>
      <c r="C19" s="32">
        <f t="shared" si="0"/>
        <v>6</v>
      </c>
      <c r="D19" s="33">
        <f t="shared" si="5"/>
        <v>43831</v>
      </c>
      <c r="E19" s="34">
        <v>44012</v>
      </c>
      <c r="F19" s="35" t="s">
        <v>1</v>
      </c>
      <c r="G19" s="33">
        <f t="shared" si="1"/>
        <v>44042</v>
      </c>
      <c r="H19" s="27"/>
      <c r="I19" s="36" t="s">
        <v>4</v>
      </c>
      <c r="J19" s="33">
        <f t="shared" si="2"/>
        <v>44042</v>
      </c>
      <c r="K19" s="33">
        <f t="shared" si="3"/>
        <v>44132</v>
      </c>
      <c r="L19" s="37">
        <f t="shared" si="4"/>
        <v>44132</v>
      </c>
      <c r="M19" s="30">
        <v>0</v>
      </c>
    </row>
    <row r="20" spans="1:13" ht="15.75">
      <c r="A20" s="1"/>
      <c r="B20" s="31">
        <f t="shared" si="6"/>
        <v>6</v>
      </c>
      <c r="C20" s="32">
        <f t="shared" si="0"/>
        <v>6</v>
      </c>
      <c r="D20" s="33">
        <f t="shared" si="5"/>
        <v>44013</v>
      </c>
      <c r="E20" s="34">
        <v>44196</v>
      </c>
      <c r="F20" s="35" t="s">
        <v>1</v>
      </c>
      <c r="G20" s="33">
        <f t="shared" si="1"/>
        <v>44226</v>
      </c>
      <c r="H20" s="27"/>
      <c r="I20" s="36" t="s">
        <v>4</v>
      </c>
      <c r="J20" s="33">
        <f t="shared" si="2"/>
        <v>44226</v>
      </c>
      <c r="K20" s="33">
        <f t="shared" si="3"/>
        <v>44316</v>
      </c>
      <c r="L20" s="37">
        <f t="shared" si="4"/>
        <v>44316</v>
      </c>
      <c r="M20" s="30">
        <v>27973.6</v>
      </c>
    </row>
    <row r="21" spans="1:13" ht="15.75">
      <c r="A21" s="1"/>
      <c r="B21" s="31">
        <f t="shared" si="6"/>
        <v>7</v>
      </c>
      <c r="C21" s="32">
        <f t="shared" si="0"/>
        <v>6</v>
      </c>
      <c r="D21" s="33">
        <f t="shared" si="5"/>
        <v>44197</v>
      </c>
      <c r="E21" s="34">
        <v>44377</v>
      </c>
      <c r="F21" s="35" t="s">
        <v>1</v>
      </c>
      <c r="G21" s="33">
        <f t="shared" si="1"/>
        <v>44407</v>
      </c>
      <c r="H21" s="27"/>
      <c r="I21" s="36" t="s">
        <v>4</v>
      </c>
      <c r="J21" s="33">
        <f t="shared" si="2"/>
        <v>44407</v>
      </c>
      <c r="K21" s="33">
        <f t="shared" si="3"/>
        <v>44497</v>
      </c>
      <c r="L21" s="37">
        <f t="shared" si="4"/>
        <v>44497</v>
      </c>
      <c r="M21" s="30">
        <v>34154.75</v>
      </c>
    </row>
    <row r="22" spans="1:13" ht="15.75">
      <c r="A22" s="1"/>
      <c r="B22" s="31">
        <f t="shared" si="6"/>
        <v>8</v>
      </c>
      <c r="C22" s="32">
        <f t="shared" si="0"/>
        <v>6</v>
      </c>
      <c r="D22" s="33">
        <f>IF(F21="","",IF(F21="záverečná","",IF(E21="","",E21+1)))</f>
        <v>44378</v>
      </c>
      <c r="E22" s="34">
        <v>44561</v>
      </c>
      <c r="F22" s="35" t="s">
        <v>1</v>
      </c>
      <c r="G22" s="33">
        <f>IF(E22="","",E22+30)</f>
        <v>44591</v>
      </c>
      <c r="H22" s="27"/>
      <c r="I22" s="36" t="s">
        <v>4</v>
      </c>
      <c r="J22" s="33">
        <f>IF(I22="ÁNO",G22," ")</f>
        <v>44591</v>
      </c>
      <c r="K22" s="33">
        <f>IF(I22="","",IF(I22="ÁNO",G22+90,G22+60))</f>
        <v>44681</v>
      </c>
      <c r="L22" s="37">
        <f>IF(I22="ÁNO",K22," ")</f>
        <v>44681</v>
      </c>
      <c r="M22" s="30">
        <v>34154.75</v>
      </c>
    </row>
    <row r="23" spans="1:13" ht="15.75">
      <c r="A23" s="1"/>
      <c r="B23" s="31">
        <v>9</v>
      </c>
      <c r="C23" s="32">
        <f t="shared" si="0"/>
        <v>8</v>
      </c>
      <c r="D23" s="33">
        <f>IF(F22="","",IF(F22="záverečná","",IF(E22="","",E22+1)))</f>
        <v>44562</v>
      </c>
      <c r="E23" s="34">
        <v>44804</v>
      </c>
      <c r="F23" s="35" t="s">
        <v>2</v>
      </c>
      <c r="G23" s="33">
        <f>IF(E23="","",E23+60)</f>
        <v>44864</v>
      </c>
      <c r="H23" s="1"/>
      <c r="I23" s="36" t="s">
        <v>4</v>
      </c>
      <c r="J23" s="33">
        <f>IF(I23="ÁNO",G23," ")</f>
        <v>44864</v>
      </c>
      <c r="K23" s="33">
        <f>IF(I23="","",IF(I23="ÁNO",G23+90,G23+60))</f>
        <v>44954</v>
      </c>
      <c r="L23" s="37">
        <f>IF(I23="ÁNO",K23," ")</f>
        <v>44954</v>
      </c>
      <c r="M23" s="30">
        <v>34154.74</v>
      </c>
    </row>
    <row r="24" spans="1:13" ht="15.75">
      <c r="A24" s="1"/>
      <c r="B24" s="31"/>
      <c r="C24" s="32"/>
      <c r="D24" s="33"/>
      <c r="E24" s="34"/>
      <c r="F24" s="35"/>
      <c r="G24" s="33"/>
      <c r="H24" s="1"/>
      <c r="I24" s="36"/>
      <c r="J24" s="33"/>
      <c r="K24" s="33"/>
      <c r="L24" s="37"/>
      <c r="M24" s="30"/>
    </row>
    <row r="25" spans="1:10" ht="15.75">
      <c r="A25" s="1"/>
      <c r="B25" s="1"/>
      <c r="C25" s="1"/>
      <c r="D25" s="1"/>
      <c r="E25" s="1"/>
      <c r="F25" s="4"/>
      <c r="G25" s="1"/>
      <c r="H25" s="1"/>
      <c r="I25" s="1"/>
      <c r="J25" s="4"/>
    </row>
    <row r="26" spans="1:10" ht="15.75">
      <c r="A26" s="1"/>
      <c r="B26" s="38" t="s">
        <v>20</v>
      </c>
      <c r="C26" s="16"/>
      <c r="D26" s="16"/>
      <c r="E26" s="17"/>
      <c r="F26" s="16"/>
      <c r="G26" s="1"/>
      <c r="H26" s="1"/>
      <c r="I26" s="1"/>
      <c r="J26" s="4"/>
    </row>
    <row r="27" spans="1:10" ht="32.25" customHeight="1">
      <c r="A27" s="1"/>
      <c r="B27" s="55" t="s">
        <v>30</v>
      </c>
      <c r="C27" s="56"/>
      <c r="D27" s="57"/>
      <c r="E27" s="58">
        <v>43131</v>
      </c>
      <c r="F27" s="59"/>
      <c r="G27" s="1"/>
      <c r="H27" s="1"/>
      <c r="I27" s="1"/>
      <c r="J27" s="4"/>
    </row>
    <row r="28" spans="1:10" ht="15.75">
      <c r="A28" s="1"/>
      <c r="B28" s="39" t="s">
        <v>18</v>
      </c>
      <c r="C28" s="40"/>
      <c r="D28" s="41"/>
      <c r="E28" s="53" t="str">
        <f>IF(E15="","",IF((IF(E15&gt;(E27),"OK","NO1"))=(IF(E15&gt;(F8+(E30*30)),"OK","NO2")),"1. obdobie je OK","predĺžte 1. obdobie"))</f>
        <v>1. obdobie je OK</v>
      </c>
      <c r="F28" s="54"/>
      <c r="G28" s="1"/>
      <c r="H28" s="1"/>
      <c r="I28" s="1"/>
      <c r="J28" s="4"/>
    </row>
    <row r="29" spans="1:10" ht="15.75">
      <c r="A29" s="1"/>
      <c r="B29" s="39" t="s">
        <v>19</v>
      </c>
      <c r="C29" s="40"/>
      <c r="D29" s="41"/>
      <c r="E29" s="60">
        <f>IF(E15="","",IF(E9="","",IF(E9-MAX(E15:E18)=0,"ROVNÁ SA",(E9-(MAX(E15:E18)))/30)))</f>
        <v>32.46666666666667</v>
      </c>
      <c r="F29" s="61"/>
      <c r="G29" s="1"/>
      <c r="H29" s="1"/>
      <c r="I29" s="1"/>
      <c r="J29" s="4"/>
    </row>
    <row r="30" spans="1:10" ht="15.75">
      <c r="A30" s="1"/>
      <c r="B30" s="39" t="s">
        <v>15</v>
      </c>
      <c r="C30" s="40"/>
      <c r="D30" s="41"/>
      <c r="E30" s="53">
        <f>IF(E10="","",IF(E10&gt;1000000,3,6))</f>
        <v>6</v>
      </c>
      <c r="F30" s="54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4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4"/>
      <c r="G32" s="1"/>
      <c r="H32" s="1"/>
      <c r="I32" s="1"/>
      <c r="J32" s="4"/>
    </row>
    <row r="33" spans="1:10" ht="15.75">
      <c r="A33" s="1"/>
      <c r="B33" s="1"/>
      <c r="C33" s="1"/>
      <c r="D33" s="1"/>
      <c r="E33" s="1"/>
      <c r="F33" s="4"/>
      <c r="G33" s="1"/>
      <c r="H33" s="1"/>
      <c r="I33" s="1"/>
      <c r="J33" s="4"/>
    </row>
    <row r="34" spans="1:10" ht="15.75">
      <c r="A34" s="1"/>
      <c r="B34" s="1"/>
      <c r="C34" s="1"/>
      <c r="D34" s="1"/>
      <c r="E34" s="1"/>
      <c r="F34" s="4"/>
      <c r="G34" s="1"/>
      <c r="H34" s="1"/>
      <c r="I34" s="1"/>
      <c r="J34" s="4"/>
    </row>
    <row r="35" spans="1:10" ht="15.75">
      <c r="A35" s="1"/>
      <c r="B35" s="1"/>
      <c r="C35" s="1"/>
      <c r="D35" s="1"/>
      <c r="E35" s="1"/>
      <c r="F35" s="4"/>
      <c r="G35" s="1"/>
      <c r="H35" s="1"/>
      <c r="I35" s="1"/>
      <c r="J35" s="4"/>
    </row>
    <row r="36" spans="1:10" ht="15.75">
      <c r="A36" s="1"/>
      <c r="B36" s="1"/>
      <c r="C36" s="1"/>
      <c r="D36" s="1"/>
      <c r="E36" s="1"/>
      <c r="F36" s="4"/>
      <c r="G36" s="1"/>
      <c r="H36" s="1"/>
      <c r="I36" s="1"/>
      <c r="J36" s="4"/>
    </row>
    <row r="37" spans="1:10" ht="15.75">
      <c r="A37" s="1"/>
      <c r="B37" s="1"/>
      <c r="C37" s="1"/>
      <c r="D37" s="1"/>
      <c r="E37" s="1"/>
      <c r="F37" s="4"/>
      <c r="G37" s="1"/>
      <c r="H37" s="1"/>
      <c r="I37" s="1"/>
      <c r="J37" s="4"/>
    </row>
    <row r="38" spans="1:10" ht="15.75">
      <c r="A38" s="1"/>
      <c r="B38" s="1"/>
      <c r="C38" s="1"/>
      <c r="D38" s="1"/>
      <c r="E38" s="1"/>
      <c r="F38" s="4"/>
      <c r="G38" s="1"/>
      <c r="H38" s="1"/>
      <c r="I38" s="1"/>
      <c r="J38" s="4"/>
    </row>
    <row r="39" spans="1:10" ht="15.75">
      <c r="A39" s="1"/>
      <c r="B39" s="1"/>
      <c r="C39" s="1"/>
      <c r="D39" s="1"/>
      <c r="E39" s="1"/>
      <c r="F39" s="4"/>
      <c r="G39" s="1"/>
      <c r="H39" s="1"/>
      <c r="I39" s="1"/>
      <c r="J39" s="4"/>
    </row>
    <row r="40" spans="1:10" ht="15.75">
      <c r="A40" s="1"/>
      <c r="B40" s="1"/>
      <c r="C40" s="1"/>
      <c r="D40" s="1"/>
      <c r="E40" s="1"/>
      <c r="F40" s="4"/>
      <c r="G40" s="1"/>
      <c r="H40" s="1"/>
      <c r="I40" s="1"/>
      <c r="J40" s="4"/>
    </row>
    <row r="41" spans="1:10" ht="15.75">
      <c r="A41" s="1"/>
      <c r="B41" s="1"/>
      <c r="C41" s="1"/>
      <c r="D41" s="1"/>
      <c r="E41" s="1"/>
      <c r="F41" s="4"/>
      <c r="G41" s="1"/>
      <c r="H41" s="1"/>
      <c r="I41" s="1"/>
      <c r="J41" s="4"/>
    </row>
    <row r="42" spans="1:10" ht="15.75">
      <c r="A42" s="1"/>
      <c r="B42" s="1"/>
      <c r="C42" s="1"/>
      <c r="D42" s="1"/>
      <c r="E42" s="1"/>
      <c r="F42" s="4"/>
      <c r="G42" s="1"/>
      <c r="H42" s="1"/>
      <c r="I42" s="1"/>
      <c r="J42" s="4"/>
    </row>
    <row r="43" spans="1:10" ht="15.75">
      <c r="A43" s="1"/>
      <c r="B43" s="1"/>
      <c r="C43" s="1"/>
      <c r="D43" s="1"/>
      <c r="E43" s="1"/>
      <c r="F43" s="4"/>
      <c r="G43" s="1"/>
      <c r="H43" s="1"/>
      <c r="I43" s="1"/>
      <c r="J43" s="4"/>
    </row>
    <row r="44" spans="1:10" ht="15.75">
      <c r="A44" s="1"/>
      <c r="B44" s="1"/>
      <c r="C44" s="1"/>
      <c r="D44" s="1"/>
      <c r="E44" s="1"/>
      <c r="F44" s="4"/>
      <c r="G44" s="1"/>
      <c r="H44" s="1"/>
      <c r="I44" s="1"/>
      <c r="J44" s="4"/>
    </row>
    <row r="45" spans="1:10" ht="15.75">
      <c r="A45" s="1"/>
      <c r="B45" s="1"/>
      <c r="C45" s="1"/>
      <c r="D45" s="1"/>
      <c r="E45" s="1"/>
      <c r="F45" s="4"/>
      <c r="G45" s="1"/>
      <c r="H45" s="1"/>
      <c r="I45" s="1"/>
      <c r="J45" s="4"/>
    </row>
    <row r="46" spans="1:10" ht="15.75">
      <c r="A46" s="1"/>
      <c r="B46" s="1"/>
      <c r="C46" s="1"/>
      <c r="D46" s="1"/>
      <c r="E46" s="1"/>
      <c r="F46" s="4"/>
      <c r="G46" s="1"/>
      <c r="H46" s="1"/>
      <c r="I46" s="1"/>
      <c r="J46" s="4"/>
    </row>
    <row r="47" spans="1:10" ht="15.75">
      <c r="A47" s="1"/>
      <c r="B47" s="1"/>
      <c r="C47" s="1"/>
      <c r="D47" s="1"/>
      <c r="E47" s="1"/>
      <c r="F47" s="4"/>
      <c r="G47" s="1"/>
      <c r="H47" s="1"/>
      <c r="I47" s="1"/>
      <c r="J47" s="4"/>
    </row>
    <row r="48" spans="1:10" ht="15.75">
      <c r="A48" s="1"/>
      <c r="B48" s="1"/>
      <c r="C48" s="1"/>
      <c r="D48" s="1"/>
      <c r="E48" s="1"/>
      <c r="F48" s="4"/>
      <c r="G48" s="1"/>
      <c r="H48" s="1"/>
      <c r="I48" s="1"/>
      <c r="J48" s="4"/>
    </row>
    <row r="49" spans="1:10" ht="15.75">
      <c r="A49" s="1"/>
      <c r="B49" s="1"/>
      <c r="C49" s="1"/>
      <c r="D49" s="1"/>
      <c r="E49" s="1"/>
      <c r="F49" s="4"/>
      <c r="G49" s="1"/>
      <c r="H49" s="1"/>
      <c r="I49" s="1"/>
      <c r="J49" s="4"/>
    </row>
    <row r="50" spans="1:10" ht="15.75">
      <c r="A50" s="1"/>
      <c r="B50" s="1"/>
      <c r="C50" s="1"/>
      <c r="D50" s="1"/>
      <c r="E50" s="1"/>
      <c r="F50" s="4"/>
      <c r="G50" s="1"/>
      <c r="H50" s="1"/>
      <c r="I50" s="1"/>
      <c r="J50" s="4"/>
    </row>
    <row r="51" spans="1:10" ht="15.75">
      <c r="A51" s="1"/>
      <c r="B51" s="1"/>
      <c r="C51" s="1"/>
      <c r="D51" s="1"/>
      <c r="E51" s="1"/>
      <c r="F51" s="4"/>
      <c r="G51" s="1"/>
      <c r="H51" s="1"/>
      <c r="I51" s="1"/>
      <c r="J51" s="4"/>
    </row>
    <row r="52" spans="1:10" ht="15.75">
      <c r="A52" s="1"/>
      <c r="B52" s="1"/>
      <c r="C52" s="1"/>
      <c r="D52" s="1"/>
      <c r="E52" s="1"/>
      <c r="F52" s="4"/>
      <c r="G52" s="1"/>
      <c r="H52" s="1"/>
      <c r="I52" s="1"/>
      <c r="J52" s="4"/>
    </row>
  </sheetData>
  <sheetProtection selectLockedCells="1"/>
  <mergeCells count="27">
    <mergeCell ref="E30:F30"/>
    <mergeCell ref="B27:D27"/>
    <mergeCell ref="E27:F27"/>
    <mergeCell ref="E29:F29"/>
    <mergeCell ref="E28:F28"/>
    <mergeCell ref="B1:M1"/>
    <mergeCell ref="B3:M3"/>
    <mergeCell ref="B8:D8"/>
    <mergeCell ref="B9:D9"/>
    <mergeCell ref="B10:D10"/>
    <mergeCell ref="E5:M5"/>
    <mergeCell ref="B5:D5"/>
    <mergeCell ref="B13:B14"/>
    <mergeCell ref="D13:E13"/>
    <mergeCell ref="C13:C14"/>
    <mergeCell ref="F13:F14"/>
    <mergeCell ref="B11:D11"/>
    <mergeCell ref="E10:F10"/>
    <mergeCell ref="E11:F11"/>
    <mergeCell ref="G13:G14"/>
    <mergeCell ref="I13:I14"/>
    <mergeCell ref="E6:M6"/>
    <mergeCell ref="J13:L13"/>
    <mergeCell ref="M13:M14"/>
    <mergeCell ref="B6:D6"/>
    <mergeCell ref="E9:F9"/>
    <mergeCell ref="E8:F8"/>
  </mergeCells>
  <dataValidations count="2">
    <dataValidation type="list" allowBlank="1" showInputMessage="1" showErrorMessage="1" sqref="I15:I24">
      <formula1>$A$9:$A$10</formula1>
    </dataValidation>
    <dataValidation type="list" allowBlank="1" showInputMessage="1" showErrorMessage="1" sqref="F15:F24">
      <formula1>$A$6:$A$8</formula1>
    </dataValidation>
  </dataValidations>
  <printOptions horizontalCentered="1"/>
  <pageMargins left="0.3937007874015748" right="0.3937007874015748" top="0.984251968503937" bottom="0.984251968503937" header="0.31496062992125984" footer="0.31496062992125984"/>
  <pageSetup fitToHeight="0" fitToWidth="1" horizontalDpi="600" verticalDpi="600" orientation="landscape" paperSize="9" scale="86" r:id="rId1"/>
  <headerFooter>
    <oddHeader xml:space="preserve">&amp;RPríloha č. 3 Dodatku č.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8" sqref="A18:O18"/>
    </sheetView>
  </sheetViews>
  <sheetFormatPr defaultColWidth="9.140625" defaultRowHeight="15"/>
  <cols>
    <col min="1" max="1" width="2.57421875" style="0" customWidth="1"/>
    <col min="2" max="2" width="3.28125" style="0" customWidth="1"/>
  </cols>
  <sheetData>
    <row r="1" spans="1:15" ht="15.75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>
      <c r="A3" s="64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.75">
      <c r="A4" s="64" t="s">
        <v>45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.75">
      <c r="A5" s="64" t="s">
        <v>46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31.5" customHeight="1">
      <c r="A6" s="43"/>
      <c r="B6" s="43" t="s">
        <v>33</v>
      </c>
      <c r="C6" s="64" t="s">
        <v>34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31.5" customHeight="1">
      <c r="A7" s="43"/>
      <c r="B7" s="43" t="s">
        <v>35</v>
      </c>
      <c r="C7" s="64" t="s">
        <v>36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98.25" customHeight="1">
      <c r="A8" s="43"/>
      <c r="B8" s="43" t="s">
        <v>37</v>
      </c>
      <c r="C8" s="64" t="s">
        <v>38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31.5" customHeight="1">
      <c r="A9" s="64" t="s">
        <v>47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31.5" customHeight="1">
      <c r="A10" s="64" t="s">
        <v>39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ht="31.5" customHeight="1">
      <c r="A11" s="64" t="s">
        <v>48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16.5" customHeight="1">
      <c r="A12" s="64" t="s">
        <v>49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15.75">
      <c r="A13" s="64" t="s">
        <v>40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31.5" customHeight="1">
      <c r="A14" s="64" t="s">
        <v>41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ht="15.75">
      <c r="A15" s="64" t="s">
        <v>42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111" customHeight="1">
      <c r="A16" s="64" t="s">
        <v>43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15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52.5" customHeight="1">
      <c r="A18" s="64" t="s">
        <v>44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</sheetData>
  <sheetProtection/>
  <mergeCells count="17">
    <mergeCell ref="A13:O13"/>
    <mergeCell ref="A14:O14"/>
    <mergeCell ref="A15:O15"/>
    <mergeCell ref="A16:O16"/>
    <mergeCell ref="A18:O18"/>
    <mergeCell ref="C7:O7"/>
    <mergeCell ref="C8:O8"/>
    <mergeCell ref="A9:O9"/>
    <mergeCell ref="A10:O10"/>
    <mergeCell ref="A11:O11"/>
    <mergeCell ref="A12:O12"/>
    <mergeCell ref="A1:O1"/>
    <mergeCell ref="A2:O2"/>
    <mergeCell ref="A3:O3"/>
    <mergeCell ref="A4:O4"/>
    <mergeCell ref="A5:O5"/>
    <mergeCell ref="C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Vítek</dc:creator>
  <cp:keywords/>
  <dc:description/>
  <cp:lastModifiedBy>Takáč, Peter</cp:lastModifiedBy>
  <cp:lastPrinted>2021-09-14T08:32:00Z</cp:lastPrinted>
  <dcterms:created xsi:type="dcterms:W3CDTF">2008-06-08T07:01:48Z</dcterms:created>
  <dcterms:modified xsi:type="dcterms:W3CDTF">2021-09-17T12:46:38Z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0x0101009DBC07AF244371448A175EDCE19BBF0E</vt:lpwstr>
  </property>
</Properties>
</file>