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6855" windowWidth="6015" windowHeight="1185" tabRatio="908" activeTab="1"/>
  </bookViews>
  <sheets>
    <sheet name="Průzkum" sheetId="1" r:id="rId1"/>
    <sheet name="Rozpoče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fn.BAHTTEXT" hidden="1">#NAME?</definedName>
    <definedName name="as">#REF!</definedName>
    <definedName name="asd">#REF!</definedName>
    <definedName name="asdf">#REF!</definedName>
    <definedName name="assssss">#REF!</definedName>
    <definedName name="bjd" localSheetId="0">#REF!</definedName>
    <definedName name="bjd">#REF!</definedName>
    <definedName name="Cyklisté" localSheetId="0">#REF!</definedName>
    <definedName name="Cyklisté">#REF!</definedName>
    <definedName name="Cyklisté_2" localSheetId="0">#REF!</definedName>
    <definedName name="Cyklisté_2" localSheetId="1">#REF!</definedName>
    <definedName name="Cyklisté_2">#REF!</definedName>
    <definedName name="Cyklisté_3" localSheetId="0">#REF!</definedName>
    <definedName name="Cyklisté_3" localSheetId="1">#REF!</definedName>
    <definedName name="Cyklisté_3">#REF!</definedName>
    <definedName name="DATABASE" localSheetId="0">'[27]Dem-MSK'!$B$5:$CN$48</definedName>
    <definedName name="DATABASE" localSheetId="1">'[18]Dem-MSK'!$B$5:$CN$48</definedName>
    <definedName name="DATABASE">'[2]Dem-MSK'!$B$5:$CN$48</definedName>
    <definedName name="dfghs" localSheetId="0">#REF!</definedName>
    <definedName name="dfghs">#REF!</definedName>
    <definedName name="ds">#REF!</definedName>
    <definedName name="dsa">#REF!</definedName>
    <definedName name="dsf" localSheetId="0">#REF!</definedName>
    <definedName name="dsf">#REF!</definedName>
    <definedName name="E_COLKEY">#REF!</definedName>
    <definedName name="E_COLKEY2">#REF!</definedName>
    <definedName name="E_DATA" localSheetId="0">#REF!</definedName>
    <definedName name="E_DATA">#REF!</definedName>
    <definedName name="E_DATA_2" localSheetId="0">#REF!</definedName>
    <definedName name="E_DATA_2" localSheetId="1">#REF!</definedName>
    <definedName name="E_DATA_2">#REF!</definedName>
    <definedName name="E_DATA_3" localSheetId="0">#REF!</definedName>
    <definedName name="E_DATA_3" localSheetId="1">#REF!</definedName>
    <definedName name="E_DATA_3">#REF!</definedName>
    <definedName name="E_DATE">#REF!</definedName>
    <definedName name="Emise" localSheetId="0">#REF!</definedName>
    <definedName name="Emise">#REF!</definedName>
    <definedName name="Excel_BuiltIn_Database" localSheetId="0">'[10]Dem_MSK'!$B$5:$CN$48</definedName>
    <definedName name="Excel_BuiltIn_Database" localSheetId="1">'[19]Dem_MSK'!$B$5:$CN$48</definedName>
    <definedName name="Excel_BuiltIn_Database">'[10]Dem_MSK'!$B$5:$CN$48</definedName>
    <definedName name="Excel_BuiltIn_Database_3" localSheetId="0">'[11]Dem_MSK'!$B$5:$CN$48</definedName>
    <definedName name="Excel_BuiltIn_Database_3" localSheetId="1">'[20]Dem_MSK'!$B$5:$CN$48</definedName>
    <definedName name="Excel_BuiltIn_Database_3">'[11]Dem_MSK'!$B$5:$CN$48</definedName>
    <definedName name="Export_CL_by_date">#REF!</definedName>
    <definedName name="f" localSheetId="0">#REF!</definedName>
    <definedName name="f">#REF!</definedName>
    <definedName name="ff" localSheetId="0">#REF!</definedName>
    <definedName name="ff">#REF!</definedName>
    <definedName name="fkskfs">#REF!</definedName>
    <definedName name="k" localSheetId="0">#REF!</definedName>
    <definedName name="k">#REF!</definedName>
    <definedName name="koef" localSheetId="0">#REF!</definedName>
    <definedName name="koef">#REF!</definedName>
    <definedName name="mzda" localSheetId="0">'[29]management'!$F$9</definedName>
    <definedName name="mzda" localSheetId="1">'[21]management'!$F$9</definedName>
    <definedName name="mzda">'[4]management'!$F$9</definedName>
    <definedName name="mzda_3" localSheetId="0">'[14]management'!$F$9</definedName>
    <definedName name="mzda_3" localSheetId="1">'[22]management'!$F$9</definedName>
    <definedName name="mzda_3">'[14]management'!$F$9</definedName>
    <definedName name="q" localSheetId="0">#REF!</definedName>
    <definedName name="q">#REF!</definedName>
    <definedName name="q_3" localSheetId="0">#REF!</definedName>
    <definedName name="q_3" localSheetId="1">#REF!</definedName>
    <definedName name="q_3">#REF!</definedName>
    <definedName name="sjfksf" localSheetId="0">#REF!</definedName>
    <definedName name="sjfksf">#REF!</definedName>
    <definedName name="splátka">#REF!</definedName>
    <definedName name="t2" localSheetId="0">#REF!</definedName>
    <definedName name="t2">#REF!</definedName>
    <definedName name="tisk" localSheetId="0">#REF!</definedName>
    <definedName name="tisk">#REF!</definedName>
    <definedName name="xxx" localSheetId="0">'[3]Dem-MSK'!$B$5:$CN$48</definedName>
    <definedName name="xxx">'[3]Dem-MSK'!$B$5:$CN$48</definedName>
    <definedName name="xxx_3" localSheetId="0">'[16]Dem_MSK'!$B$5:$CN$48</definedName>
    <definedName name="xxx_3" localSheetId="1">'[23]Dem_MSK'!$B$5:$CN$48</definedName>
    <definedName name="xxx_3">'[16]Dem_MSK'!$B$5:$CN$48</definedName>
  </definedNames>
  <calcPr fullCalcOnLoad="1"/>
</workbook>
</file>

<file path=xl/sharedStrings.xml><?xml version="1.0" encoding="utf-8"?>
<sst xmlns="http://schemas.openxmlformats.org/spreadsheetml/2006/main" count="201" uniqueCount="137">
  <si>
    <t>Jednotka</t>
  </si>
  <si>
    <t>Kód</t>
  </si>
  <si>
    <t>Položka</t>
  </si>
  <si>
    <t>Celkové způsobilé výdaje</t>
  </si>
  <si>
    <t>ZV</t>
  </si>
  <si>
    <t>NV</t>
  </si>
  <si>
    <t>Rozpočet projektu</t>
  </si>
  <si>
    <t>Aktivita</t>
  </si>
  <si>
    <t>Hlavní</t>
  </si>
  <si>
    <t>Vedlejší</t>
  </si>
  <si>
    <t>Studie proveditelnosti</t>
  </si>
  <si>
    <t>Druh</t>
  </si>
  <si>
    <t>Počet jednotek</t>
  </si>
  <si>
    <t>Celkové výdaje</t>
  </si>
  <si>
    <t>1.1</t>
  </si>
  <si>
    <t>1.1.1</t>
  </si>
  <si>
    <t>Celkové způsobilé výdaje - investiční</t>
  </si>
  <si>
    <t>1.1.1.1</t>
  </si>
  <si>
    <t>1.1.1.1.1</t>
  </si>
  <si>
    <t>soubor</t>
  </si>
  <si>
    <t>1.1.1.1.2</t>
  </si>
  <si>
    <t>1.1.2</t>
  </si>
  <si>
    <t>Celkové způsobilé výdaje - neinvestiční</t>
  </si>
  <si>
    <t>1.1.2.1</t>
  </si>
  <si>
    <t>1.2</t>
  </si>
  <si>
    <t>Celkové nezpůsobilé výdaje</t>
  </si>
  <si>
    <t>CV</t>
  </si>
  <si>
    <t>Hlavní aktivita</t>
  </si>
  <si>
    <t>Povinná publicita</t>
  </si>
  <si>
    <t>ks</t>
  </si>
  <si>
    <t>1.1.2.1.1</t>
  </si>
  <si>
    <t>Čisté jiné peněžní příjmy během realizace projektu</t>
  </si>
  <si>
    <t>Vedlejší aktivity</t>
  </si>
  <si>
    <t>Cena za jednotku v Kč</t>
  </si>
  <si>
    <t>Výdaje v Kč</t>
  </si>
  <si>
    <t>Plán průběhu výdajů rozpočtu projektu, v Kč</t>
  </si>
  <si>
    <t>Pořízení drobného hmotného majetku</t>
  </si>
  <si>
    <t>Pořízení dlouhodobého hmotného majetku</t>
  </si>
  <si>
    <t>Plakát A3 při zahájení realizace projektu (celková výše podpory &lt; 500 000 EUR)</t>
  </si>
  <si>
    <t>1.2.1</t>
  </si>
  <si>
    <t>Celkové nezpůsobilé výdaje - investiční</t>
  </si>
  <si>
    <t>CZV bez DPH</t>
  </si>
  <si>
    <t>CNV bez DPH</t>
  </si>
  <si>
    <t>CV bez DPH</t>
  </si>
  <si>
    <t>CZV bez ČJPP</t>
  </si>
  <si>
    <t>Spolufinancování CZV</t>
  </si>
  <si>
    <t>Spolufinancování CNV</t>
  </si>
  <si>
    <t>Spolufinancování CV</t>
  </si>
  <si>
    <t>Evropský fond pro regionální rozvoj</t>
  </si>
  <si>
    <t xml:space="preserve">státní rozpočet </t>
  </si>
  <si>
    <t>příjemce</t>
  </si>
  <si>
    <t>Celkové nezpůsobilé výdaje - neinvestiční</t>
  </si>
  <si>
    <t>1.2.2</t>
  </si>
  <si>
    <t>Pořízení drobného nehmotného majetku</t>
  </si>
  <si>
    <t>1.1.1.1.3</t>
  </si>
  <si>
    <t>1.1.1.1.4</t>
  </si>
  <si>
    <t>Pořízení dlouhodobého nehmotného majetku</t>
  </si>
  <si>
    <t>1.1.1.2</t>
  </si>
  <si>
    <t>1.1.1.2.1</t>
  </si>
  <si>
    <t>Publicita projektu</t>
  </si>
  <si>
    <t>1.1.2.2</t>
  </si>
  <si>
    <t>1.1.2.2.1</t>
  </si>
  <si>
    <t>Název a kód položky v rozpočtu</t>
  </si>
  <si>
    <t>Název oslovených dodavatelů</t>
  </si>
  <si>
    <t>Kč bez DPH / ks</t>
  </si>
  <si>
    <t>DPH 21% / ks</t>
  </si>
  <si>
    <t>Cena v Kč včetně DPH / ks</t>
  </si>
  <si>
    <t>Princip stanovení ceny do rozpočtu</t>
  </si>
  <si>
    <t>Použitá cena do rozpočtu</t>
  </si>
  <si>
    <t>Projektová dokumentace</t>
  </si>
  <si>
    <t>Organizace zřizované kraji</t>
  </si>
  <si>
    <t>Přeprava knihovního fondu</t>
  </si>
  <si>
    <t>Příloha 1 - Plán průběhu výdajů rozpočtu projektu</t>
  </si>
  <si>
    <t>Stavební část projektu</t>
  </si>
  <si>
    <t>Nákup pozemků</t>
  </si>
  <si>
    <t>Nákup staveb</t>
  </si>
  <si>
    <t>Stavby, vnitřní a venkovní úpravy</t>
  </si>
  <si>
    <t>Restaurátorské práce</t>
  </si>
  <si>
    <t>1.1.1.1.5</t>
  </si>
  <si>
    <t>Demolice, odstranění staveb</t>
  </si>
  <si>
    <t>1.1.1.1.6</t>
  </si>
  <si>
    <t>Zabezpečení výstavby</t>
  </si>
  <si>
    <t>1.1.1.1.7</t>
  </si>
  <si>
    <t>Pořízení majetku a vybavení</t>
  </si>
  <si>
    <t>1.1.1.2.2</t>
  </si>
  <si>
    <t>1.1.1.2.3</t>
  </si>
  <si>
    <t>1.1.1.2.3.1</t>
  </si>
  <si>
    <t>1.1.1.2.3.2</t>
  </si>
  <si>
    <t>Vedlejší aktivita</t>
  </si>
  <si>
    <t>1.1.1.2.4</t>
  </si>
  <si>
    <t>1.1.1.2.4.1</t>
  </si>
  <si>
    <t>1.1.1.2.4.2</t>
  </si>
  <si>
    <t>Administrace projektu</t>
  </si>
  <si>
    <t>Mzdové náklady</t>
  </si>
  <si>
    <t>1.1.2.1.2</t>
  </si>
  <si>
    <t>Odvody, sociální a zdravotní pojištění placené zaměstnavatelem za zaměstnance, FKSP</t>
  </si>
  <si>
    <t>Nákup služeb</t>
  </si>
  <si>
    <t>Pořízení služeb netvořící součást pořizovací ceny zařízení</t>
  </si>
  <si>
    <t>1.1.2.2.1.1</t>
  </si>
  <si>
    <t>1.1.2.2.1.2</t>
  </si>
  <si>
    <t>Projektové řízení</t>
  </si>
  <si>
    <t>1.1.2.2.2</t>
  </si>
  <si>
    <t>1.1.2.2.3</t>
  </si>
  <si>
    <t>Odborné a znalecké posudky</t>
  </si>
  <si>
    <t>1.1.2.2.4</t>
  </si>
  <si>
    <t>Příprava a realizace zadávacích a výběrových řízení</t>
  </si>
  <si>
    <t>Výběrová řízení</t>
  </si>
  <si>
    <t>1.1.2.3</t>
  </si>
  <si>
    <t>1.1.2.3.1</t>
  </si>
  <si>
    <t>průměrná cena</t>
  </si>
  <si>
    <t>AC SYSTEMS, s.r.o.</t>
  </si>
  <si>
    <t>Cosmotron Bohemia, s.r.o.</t>
  </si>
  <si>
    <t>Kamerový systém</t>
  </si>
  <si>
    <t>Digitální knihovní asistent</t>
  </si>
  <si>
    <t>Mobilní vysavač velký</t>
  </si>
  <si>
    <t>Mobilní vysavač malý</t>
  </si>
  <si>
    <t>Výtah pro dopravu knihovního fondu</t>
  </si>
  <si>
    <t>Ceiba s.r.o.</t>
  </si>
  <si>
    <t>VÝTAHY OSTRAVA spol. s r.o.</t>
  </si>
  <si>
    <t>jeden výrobce</t>
  </si>
  <si>
    <t>http://www.cnb.cz/cs/financni_trhy/devizovy_trh/kurzy_devizoveho_trhu/denni_kurz.jsp</t>
  </si>
  <si>
    <t>bude položkový rozpočet stavby + předběžná cenová nabídka</t>
  </si>
  <si>
    <t>hod</t>
  </si>
  <si>
    <t>Garant za kamerový systém a knihovní asistenty</t>
  </si>
  <si>
    <t>Garant za ekonomiku, výtahy a vysavače knihovního fondu</t>
  </si>
  <si>
    <t>Hlavní účetní projektu</t>
  </si>
  <si>
    <t>Garant za publicitu</t>
  </si>
  <si>
    <t>Technický dozor investora</t>
  </si>
  <si>
    <t>Projektová dokumentace výtahy</t>
  </si>
  <si>
    <t>stěhování knihovního fondu z nevyhovujícího skladu do skladu v Ostravě – Kunčičkách</t>
  </si>
  <si>
    <t>Zástupce projektového manažera</t>
  </si>
  <si>
    <t>REELGATE s.r.o.</t>
  </si>
  <si>
    <t>CubeNet, s.r.o.</t>
  </si>
  <si>
    <t>Podlahový mycí stroj s odsáváním</t>
  </si>
  <si>
    <t xml:space="preserve">KÄRCHER </t>
  </si>
  <si>
    <t xml:space="preserve">Nilfisk Scrubtec 233 </t>
  </si>
  <si>
    <t>Nilfisk Viper AS 430 c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</si>
</sst>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.000"/>
    <numFmt numFmtId="167" formatCode="#,##0\ &quot;Kčs&quot;;\-#,##0\ &quot;Kčs&quot;"/>
    <numFmt numFmtId="168" formatCode="#,##0.00\ &quot;Kčs&quot;;\-#,##0.00\ &quot;Kčs&quot;"/>
    <numFmt numFmtId="169" formatCode="#,##0.00__;\-\ #,##0.00__;* "/>
    <numFmt numFmtId="170" formatCode="#,##0__;\-\ #,##0__;* "/>
    <numFmt numFmtId="171" formatCode="#,##0.0__;\-\ #,##0.0__;* "/>
    <numFmt numFmtId="172" formatCode="mmmm\ d\,\ yyyy"/>
    <numFmt numFmtId="173" formatCode="0.0"/>
    <numFmt numFmtId="174" formatCode="0.000"/>
    <numFmt numFmtId="175" formatCode="#,##0.0000"/>
    <numFmt numFmtId="176" formatCode="0.0000"/>
    <numFmt numFmtId="177" formatCode="0.00000"/>
    <numFmt numFmtId="178" formatCode="#,##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#,##0\ &quot;Kč&quot;"/>
    <numFmt numFmtId="184" formatCode="#,##0.0\ &quot;Kč&quot;"/>
    <numFmt numFmtId="185" formatCode="0.000%"/>
    <numFmt numFmtId="186" formatCode="0.00000000"/>
    <numFmt numFmtId="187" formatCode="0.0000000"/>
    <numFmt numFmtId="188" formatCode="0.000000"/>
    <numFmt numFmtId="189" formatCode="#"/>
    <numFmt numFmtId="190" formatCode="#,##0.000000"/>
    <numFmt numFmtId="191" formatCode="0.0000%"/>
    <numFmt numFmtId="192" formatCode="#,##0.0000000"/>
    <numFmt numFmtId="193" formatCode="#,##0.00&quot; Kč&quot;;[Red]\-#,##0.00&quot; Kč&quot;"/>
    <numFmt numFmtId="194" formatCode="0.0E+00"/>
    <numFmt numFmtId="195" formatCode="0E+00"/>
    <numFmt numFmtId="196" formatCode="#,##0.000;\-#,##0.000"/>
    <numFmt numFmtId="197" formatCode="#,##0;\-#,##0"/>
    <numFmt numFmtId="198" formatCode="#,##0.00;\-#,##0.00"/>
    <numFmt numFmtId="199" formatCode="[$¥€-2]\ #\ ##,000_);[Red]\([$€-2]\ #\ ##,000\)"/>
    <numFmt numFmtId="200" formatCode="#,##0__;&quot;- &quot;#,##0__;* "/>
    <numFmt numFmtId="201" formatCode="#,##0.00&quot; Kčs&quot;;\-#,##0.00&quot; Kčs&quot;"/>
    <numFmt numFmtId="202" formatCode="#,##0&quot; Kčs&quot;;\-#,##0&quot; Kčs&quot;"/>
    <numFmt numFmtId="203" formatCode="mmmm\ d&quot;, &quot;yyyy"/>
    <numFmt numFmtId="204" formatCode="#,##0.0__;&quot;- &quot;#,##0.0__;* "/>
    <numFmt numFmtId="205" formatCode="#,##0.00__;&quot;- &quot;#,##0.00__;* "/>
    <numFmt numFmtId="206" formatCode="[$-405]General"/>
    <numFmt numFmtId="207" formatCode="0.00000%"/>
    <numFmt numFmtId="208" formatCode="[$-405]d\.\ mmmm\ yyyy"/>
    <numFmt numFmtId="209" formatCode="0;&quot;&quot;;&quot;&quot;"/>
    <numFmt numFmtId="210" formatCode=";;&quot;&quot;"/>
    <numFmt numFmtId="211" formatCode="&quot;$&quot;#,##0.00"/>
    <numFmt numFmtId="212" formatCode="#,##0.00\ &quot;Kč&quot;"/>
    <numFmt numFmtId="213" formatCode="[$-F800]dddd\,\ mmmm\ dd\,\ yyyy"/>
    <numFmt numFmtId="214" formatCode="mmmm\ yy"/>
    <numFmt numFmtId="215" formatCode="mmm/yyyy"/>
    <numFmt numFmtId="216" formatCode="#,##0.00\ _K_č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i/>
      <sz val="10"/>
      <color indexed="8"/>
      <name val="Arial CE"/>
      <family val="2"/>
    </font>
    <font>
      <b/>
      <sz val="9"/>
      <color indexed="8"/>
      <name val="Arial CE"/>
      <family val="2"/>
    </font>
    <font>
      <b/>
      <i/>
      <sz val="11"/>
      <color indexed="9"/>
      <name val="Arial CE"/>
      <family val="2"/>
    </font>
    <font>
      <b/>
      <sz val="14"/>
      <color indexed="47"/>
      <name val="Arial CE"/>
      <family val="2"/>
    </font>
    <font>
      <b/>
      <sz val="10"/>
      <name val="Univers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b/>
      <sz val="8.5"/>
      <color indexed="12"/>
      <name val="Wingdings"/>
      <family val="0"/>
    </font>
    <font>
      <sz val="12"/>
      <color indexed="8"/>
      <name val="Calibri"/>
      <family val="2"/>
    </font>
    <font>
      <sz val="8"/>
      <name val="Trebuchet MS"/>
      <family val="2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3"/>
      <name val="Times New Roman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b/>
      <sz val="8"/>
      <color rgb="FF0033CC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33CC"/>
      <name val="Arial"/>
      <family val="2"/>
    </font>
    <font>
      <b/>
      <sz val="10"/>
      <color rgb="FF0033CC"/>
      <name val="Arial"/>
      <family val="2"/>
    </font>
    <font>
      <b/>
      <sz val="14"/>
      <color rgb="FF0033CC"/>
      <name val="Arial"/>
      <family val="2"/>
    </font>
    <font>
      <sz val="10"/>
      <color rgb="FF0033CC"/>
      <name val="Arial"/>
      <family val="2"/>
    </font>
    <font>
      <sz val="9"/>
      <color rgb="FFFF0000"/>
      <name val="Arial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7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31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209" fontId="41" fillId="23" borderId="1">
      <alignment vertical="top"/>
      <protection/>
    </xf>
    <xf numFmtId="0" fontId="42" fillId="23" borderId="1">
      <alignment horizontal="left" vertical="center"/>
      <protection/>
    </xf>
    <xf numFmtId="0" fontId="12" fillId="4" borderId="0" applyNumberFormat="0" applyBorder="0" applyAlignment="0" applyProtection="0"/>
    <xf numFmtId="0" fontId="31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31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31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210" fontId="43" fillId="37" borderId="2">
      <alignment vertical="top"/>
      <protection/>
    </xf>
    <xf numFmtId="0" fontId="44" fillId="37" borderId="3">
      <alignment horizontal="centerContinuous" vertical="center"/>
      <protection/>
    </xf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4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1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4">
      <alignment/>
      <protection/>
    </xf>
    <xf numFmtId="0" fontId="0" fillId="0" borderId="4">
      <alignment/>
      <protection/>
    </xf>
    <xf numFmtId="1" fontId="1" fillId="0" borderId="5" applyAlignment="0">
      <protection/>
    </xf>
    <xf numFmtId="211" fontId="45" fillId="28" borderId="6" applyNumberFormat="0" applyFont="0" applyFill="0" applyBorder="0" applyAlignment="0">
      <protection/>
    </xf>
    <xf numFmtId="170" fontId="4" fillId="0" borderId="0" applyFont="0" applyFill="0" applyBorder="0" applyAlignment="0" applyProtection="0"/>
    <xf numFmtId="200" fontId="0" fillId="0" borderId="0" applyFill="0" applyBorder="0" applyAlignment="0" applyProtection="0"/>
    <xf numFmtId="170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32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3" fontId="46" fillId="0" borderId="0" applyFill="0" applyBorder="0" applyProtection="0">
      <alignment/>
    </xf>
    <xf numFmtId="0" fontId="47" fillId="0" borderId="0">
      <alignment horizontal="center"/>
      <protection/>
    </xf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201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201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201" fontId="0" fillId="0" borderId="0" applyFill="0" applyBorder="0" applyAlignment="0" applyProtection="0"/>
    <xf numFmtId="168" fontId="0" fillId="0" borderId="0" applyFill="0" applyBorder="0" applyAlignment="0" applyProtection="0"/>
    <xf numFmtId="201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20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20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202" fontId="0" fillId="0" borderId="0" applyFill="0" applyBorder="0" applyAlignment="0" applyProtection="0"/>
    <xf numFmtId="167" fontId="0" fillId="0" borderId="0" applyFill="0" applyBorder="0" applyAlignment="0" applyProtection="0"/>
    <xf numFmtId="20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20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20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203" fontId="0" fillId="0" borderId="0" applyFill="0" applyBorder="0" applyAlignment="0" applyProtection="0"/>
    <xf numFmtId="172" fontId="0" fillId="0" borderId="0" applyFill="0" applyBorder="0" applyAlignment="0" applyProtection="0"/>
    <xf numFmtId="20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4" fillId="0" borderId="0" applyFont="0" applyFill="0" applyBorder="0" applyAlignment="0" applyProtection="0"/>
    <xf numFmtId="204" fontId="0" fillId="0" borderId="0" applyFill="0" applyBorder="0" applyAlignment="0" applyProtection="0"/>
    <xf numFmtId="169" fontId="4" fillId="0" borderId="3" applyFont="0" applyFill="0" applyBorder="0" applyProtection="0">
      <alignment horizontal="right"/>
    </xf>
    <xf numFmtId="205" fontId="0" fillId="0" borderId="0" applyFill="0" applyBorder="0" applyProtection="0">
      <alignment horizontal="right"/>
    </xf>
    <xf numFmtId="206" fontId="70" fillId="0" borderId="0">
      <alignment/>
      <protection/>
    </xf>
    <xf numFmtId="206" fontId="30" fillId="0" borderId="0">
      <alignment/>
      <protection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 horizontal="center" wrapText="1"/>
      <protection/>
    </xf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6" fillId="53" borderId="9" applyNumberFormat="0" applyAlignment="0" applyProtection="0"/>
    <xf numFmtId="0" fontId="16" fillId="54" borderId="9" applyNumberFormat="0" applyAlignment="0" applyProtection="0"/>
    <xf numFmtId="0" fontId="16" fillId="53" borderId="9" applyNumberFormat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4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5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55" borderId="0" applyNumberFormat="0" applyBorder="0" applyAlignment="0" applyProtection="0"/>
    <xf numFmtId="0" fontId="21" fillId="28" borderId="0" applyNumberFormat="0" applyBorder="0" applyAlignment="0" applyProtection="0"/>
    <xf numFmtId="0" fontId="37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Alignment="0">
      <protection locked="0"/>
    </xf>
    <xf numFmtId="0" fontId="68" fillId="0" borderId="0">
      <alignment/>
      <protection/>
    </xf>
    <xf numFmtId="0" fontId="4" fillId="0" borderId="0">
      <alignment/>
      <protection/>
    </xf>
    <xf numFmtId="0" fontId="0" fillId="0" borderId="0" applyAlignment="0">
      <protection locked="0"/>
    </xf>
    <xf numFmtId="0" fontId="68" fillId="0" borderId="0">
      <alignment/>
      <protection/>
    </xf>
    <xf numFmtId="0" fontId="30" fillId="0" borderId="0">
      <alignment/>
      <protection/>
    </xf>
    <xf numFmtId="0" fontId="6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Alignment="0">
      <protection locked="0"/>
    </xf>
    <xf numFmtId="0" fontId="51" fillId="0" borderId="0" applyBorder="0">
      <alignment/>
      <protection/>
    </xf>
    <xf numFmtId="0" fontId="6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8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8" fillId="0" borderId="0" applyAlignment="0"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2" fillId="10" borderId="16" applyNumberFormat="0" applyFont="0" applyAlignment="0" applyProtection="0"/>
    <xf numFmtId="0" fontId="0" fillId="56" borderId="16" applyNumberFormat="0" applyAlignment="0" applyProtection="0"/>
    <xf numFmtId="0" fontId="12" fillId="10" borderId="16" applyNumberFormat="0" applyFont="0" applyAlignment="0" applyProtection="0"/>
    <xf numFmtId="0" fontId="0" fillId="1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4" fillId="0" borderId="18" applyNumberFormat="0" applyFill="0" applyAlignment="0" applyProtection="0"/>
    <xf numFmtId="0" fontId="73" fillId="0" borderId="19" applyNumberFormat="0" applyFill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5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3" fillId="0" borderId="0">
      <alignment vertical="top"/>
      <protection/>
    </xf>
    <xf numFmtId="0" fontId="53" fillId="0" borderId="0">
      <alignment vertical="top"/>
      <protection/>
    </xf>
    <xf numFmtId="0" fontId="48" fillId="0" borderId="0">
      <alignment horizontal="right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1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1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1" applyNumberFormat="0" applyFill="0" applyAlignment="0" applyProtection="0"/>
    <xf numFmtId="0" fontId="0" fillId="0" borderId="20" applyNumberFormat="0" applyFill="0" applyAlignment="0" applyProtection="0"/>
    <xf numFmtId="0" fontId="0" fillId="0" borderId="21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25" fillId="13" borderId="22" applyNumberFormat="0" applyAlignment="0" applyProtection="0"/>
    <xf numFmtId="0" fontId="25" fillId="16" borderId="22" applyNumberFormat="0" applyAlignment="0" applyProtection="0"/>
    <xf numFmtId="0" fontId="25" fillId="13" borderId="22" applyNumberFormat="0" applyAlignment="0" applyProtection="0"/>
    <xf numFmtId="0" fontId="25" fillId="28" borderId="22" applyNumberFormat="0" applyAlignment="0" applyProtection="0"/>
    <xf numFmtId="0" fontId="26" fillId="57" borderId="22" applyNumberFormat="0" applyAlignment="0" applyProtection="0"/>
    <xf numFmtId="0" fontId="26" fillId="58" borderId="22" applyNumberFormat="0" applyAlignment="0" applyProtection="0"/>
    <xf numFmtId="0" fontId="26" fillId="57" borderId="22" applyNumberFormat="0" applyAlignment="0" applyProtection="0"/>
    <xf numFmtId="0" fontId="40" fillId="59" borderId="22" applyNumberFormat="0" applyAlignment="0" applyProtection="0"/>
    <xf numFmtId="0" fontId="27" fillId="57" borderId="23" applyNumberFormat="0" applyAlignment="0" applyProtection="0"/>
    <xf numFmtId="0" fontId="27" fillId="58" borderId="23" applyNumberFormat="0" applyAlignment="0" applyProtection="0"/>
    <xf numFmtId="0" fontId="27" fillId="57" borderId="23" applyNumberFormat="0" applyAlignment="0" applyProtection="0"/>
    <xf numFmtId="0" fontId="27" fillId="59" borderId="2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67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68" borderId="0" applyNumberFormat="0" applyBorder="0" applyAlignment="0" applyProtection="0"/>
    <xf numFmtId="0" fontId="13" fillId="40" borderId="0" applyNumberFormat="0" applyBorder="0" applyAlignment="0" applyProtection="0"/>
    <xf numFmtId="0" fontId="13" fillId="63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0" fillId="75" borderId="0" xfId="0" applyFont="1" applyFill="1" applyAlignment="1">
      <alignment/>
    </xf>
    <xf numFmtId="0" fontId="10" fillId="75" borderId="0" xfId="0" applyFont="1" applyFill="1" applyAlignment="1">
      <alignment horizontal="center"/>
    </xf>
    <xf numFmtId="0" fontId="10" fillId="75" borderId="0" xfId="0" applyFont="1" applyFill="1" applyAlignment="1">
      <alignment horizontal="left" indent="1"/>
    </xf>
    <xf numFmtId="4" fontId="10" fillId="75" borderId="24" xfId="0" applyNumberFormat="1" applyFont="1" applyFill="1" applyBorder="1" applyAlignment="1">
      <alignment horizontal="right" vertical="center" indent="1"/>
    </xf>
    <xf numFmtId="4" fontId="10" fillId="75" borderId="25" xfId="0" applyNumberFormat="1" applyFont="1" applyFill="1" applyBorder="1" applyAlignment="1">
      <alignment horizontal="right" vertical="center" indent="1"/>
    </xf>
    <xf numFmtId="0" fontId="10" fillId="75" borderId="25" xfId="0" applyFont="1" applyFill="1" applyBorder="1" applyAlignment="1">
      <alignment horizontal="left" indent="1"/>
    </xf>
    <xf numFmtId="0" fontId="10" fillId="75" borderId="26" xfId="0" applyFont="1" applyFill="1" applyBorder="1" applyAlignment="1">
      <alignment horizontal="left" indent="1"/>
    </xf>
    <xf numFmtId="0" fontId="7" fillId="75" borderId="0" xfId="505" applyFont="1" applyFill="1">
      <alignment/>
      <protection/>
    </xf>
    <xf numFmtId="0" fontId="1" fillId="0" borderId="0" xfId="505" applyFont="1">
      <alignment/>
      <protection/>
    </xf>
    <xf numFmtId="0" fontId="1" fillId="0" borderId="0" xfId="505" applyFont="1" applyAlignment="1">
      <alignment horizontal="center" vertical="center"/>
      <protection/>
    </xf>
    <xf numFmtId="4" fontId="1" fillId="0" borderId="0" xfId="505" applyNumberFormat="1" applyFont="1" applyAlignment="1">
      <alignment horizontal="right" vertical="center"/>
      <protection/>
    </xf>
    <xf numFmtId="4" fontId="1" fillId="0" borderId="0" xfId="505" applyNumberFormat="1" applyFont="1" applyAlignment="1">
      <alignment horizontal="right"/>
      <protection/>
    </xf>
    <xf numFmtId="0" fontId="1" fillId="0" borderId="0" xfId="505" applyFont="1" applyBorder="1">
      <alignment/>
      <protection/>
    </xf>
    <xf numFmtId="0" fontId="0" fillId="0" borderId="0" xfId="505">
      <alignment/>
      <protection/>
    </xf>
    <xf numFmtId="0" fontId="10" fillId="0" borderId="0" xfId="505" applyFont="1">
      <alignment/>
      <protection/>
    </xf>
    <xf numFmtId="0" fontId="7" fillId="0" borderId="0" xfId="505" applyFont="1">
      <alignment/>
      <protection/>
    </xf>
    <xf numFmtId="0" fontId="54" fillId="76" borderId="27" xfId="505" applyFont="1" applyFill="1" applyBorder="1" applyAlignment="1">
      <alignment horizontal="center"/>
      <protection/>
    </xf>
    <xf numFmtId="0" fontId="54" fillId="76" borderId="28" xfId="505" applyFont="1" applyFill="1" applyBorder="1" applyAlignment="1">
      <alignment horizontal="center"/>
      <protection/>
    </xf>
    <xf numFmtId="0" fontId="54" fillId="76" borderId="29" xfId="505" applyFont="1" applyFill="1" applyBorder="1" applyAlignment="1">
      <alignment horizontal="center"/>
      <protection/>
    </xf>
    <xf numFmtId="49" fontId="54" fillId="77" borderId="30" xfId="505" applyNumberFormat="1" applyFont="1" applyFill="1" applyBorder="1" applyAlignment="1">
      <alignment horizontal="right"/>
      <protection/>
    </xf>
    <xf numFmtId="0" fontId="54" fillId="77" borderId="30" xfId="505" applyFont="1" applyFill="1" applyBorder="1">
      <alignment/>
      <protection/>
    </xf>
    <xf numFmtId="0" fontId="54" fillId="77" borderId="30" xfId="505" applyFont="1" applyFill="1" applyBorder="1" applyAlignment="1">
      <alignment horizontal="center" vertical="center"/>
      <protection/>
    </xf>
    <xf numFmtId="4" fontId="54" fillId="77" borderId="30" xfId="505" applyNumberFormat="1" applyFont="1" applyFill="1" applyBorder="1" applyAlignment="1">
      <alignment horizontal="right" vertical="center"/>
      <protection/>
    </xf>
    <xf numFmtId="4" fontId="54" fillId="78" borderId="30" xfId="505" applyNumberFormat="1" applyFont="1" applyFill="1" applyBorder="1" applyAlignment="1">
      <alignment horizontal="right"/>
      <protection/>
    </xf>
    <xf numFmtId="0" fontId="1" fillId="0" borderId="31" xfId="505" applyFont="1" applyBorder="1" applyAlignment="1">
      <alignment horizontal="right" indent="1"/>
      <protection/>
    </xf>
    <xf numFmtId="0" fontId="1" fillId="0" borderId="32" xfId="505" applyFont="1" applyBorder="1" applyAlignment="1">
      <alignment horizontal="right" indent="1"/>
      <protection/>
    </xf>
    <xf numFmtId="0" fontId="1" fillId="0" borderId="33" xfId="505" applyFont="1" applyBorder="1" applyAlignment="1">
      <alignment horizontal="right" indent="1"/>
      <protection/>
    </xf>
    <xf numFmtId="49" fontId="54" fillId="79" borderId="30" xfId="505" applyNumberFormat="1" applyFont="1" applyFill="1" applyBorder="1" applyAlignment="1">
      <alignment horizontal="right"/>
      <protection/>
    </xf>
    <xf numFmtId="0" fontId="54" fillId="79" borderId="30" xfId="505" applyFont="1" applyFill="1" applyBorder="1">
      <alignment/>
      <protection/>
    </xf>
    <xf numFmtId="0" fontId="54" fillId="79" borderId="30" xfId="505" applyFont="1" applyFill="1" applyBorder="1" applyAlignment="1">
      <alignment horizontal="center" vertical="center"/>
      <protection/>
    </xf>
    <xf numFmtId="4" fontId="54" fillId="79" borderId="30" xfId="505" applyNumberFormat="1" applyFont="1" applyFill="1" applyBorder="1" applyAlignment="1">
      <alignment horizontal="right" vertical="center"/>
      <protection/>
    </xf>
    <xf numFmtId="4" fontId="54" fillId="80" borderId="30" xfId="505" applyNumberFormat="1" applyFont="1" applyFill="1" applyBorder="1" applyAlignment="1">
      <alignment horizontal="right"/>
      <protection/>
    </xf>
    <xf numFmtId="0" fontId="1" fillId="0" borderId="34" xfId="505" applyFont="1" applyBorder="1" applyAlignment="1">
      <alignment horizontal="right" indent="1"/>
      <protection/>
    </xf>
    <xf numFmtId="0" fontId="1" fillId="0" borderId="4" xfId="505" applyFont="1" applyBorder="1" applyAlignment="1">
      <alignment horizontal="right" indent="1"/>
      <protection/>
    </xf>
    <xf numFmtId="0" fontId="1" fillId="0" borderId="35" xfId="505" applyFont="1" applyBorder="1" applyAlignment="1">
      <alignment horizontal="right" indent="1"/>
      <protection/>
    </xf>
    <xf numFmtId="49" fontId="54" fillId="81" borderId="30" xfId="505" applyNumberFormat="1" applyFont="1" applyFill="1" applyBorder="1" applyAlignment="1">
      <alignment horizontal="right"/>
      <protection/>
    </xf>
    <xf numFmtId="0" fontId="54" fillId="81" borderId="30" xfId="505" applyFont="1" applyFill="1" applyBorder="1">
      <alignment/>
      <protection/>
    </xf>
    <xf numFmtId="0" fontId="54" fillId="81" borderId="30" xfId="505" applyFont="1" applyFill="1" applyBorder="1" applyAlignment="1">
      <alignment horizontal="center" vertical="center"/>
      <protection/>
    </xf>
    <xf numFmtId="4" fontId="54" fillId="81" borderId="30" xfId="505" applyNumberFormat="1" applyFont="1" applyFill="1" applyBorder="1" applyAlignment="1">
      <alignment horizontal="right" vertical="center"/>
      <protection/>
    </xf>
    <xf numFmtId="4" fontId="54" fillId="82" borderId="30" xfId="505" applyNumberFormat="1" applyFont="1" applyFill="1" applyBorder="1" applyAlignment="1">
      <alignment horizontal="right"/>
      <protection/>
    </xf>
    <xf numFmtId="49" fontId="54" fillId="83" borderId="30" xfId="505" applyNumberFormat="1" applyFont="1" applyFill="1" applyBorder="1" applyAlignment="1">
      <alignment horizontal="right"/>
      <protection/>
    </xf>
    <xf numFmtId="0" fontId="54" fillId="83" borderId="30" xfId="505" applyFont="1" applyFill="1" applyBorder="1">
      <alignment/>
      <protection/>
    </xf>
    <xf numFmtId="0" fontId="1" fillId="83" borderId="30" xfId="505" applyFont="1" applyFill="1" applyBorder="1" applyAlignment="1">
      <alignment horizontal="center" vertical="center"/>
      <protection/>
    </xf>
    <xf numFmtId="4" fontId="1" fillId="83" borderId="30" xfId="505" applyNumberFormat="1" applyFont="1" applyFill="1" applyBorder="1" applyAlignment="1">
      <alignment horizontal="right" vertical="center"/>
      <protection/>
    </xf>
    <xf numFmtId="4" fontId="54" fillId="83" borderId="30" xfId="505" applyNumberFormat="1" applyFont="1" applyFill="1" applyBorder="1" applyAlignment="1">
      <alignment horizontal="right"/>
      <protection/>
    </xf>
    <xf numFmtId="49" fontId="54" fillId="84" borderId="30" xfId="505" applyNumberFormat="1" applyFont="1" applyFill="1" applyBorder="1" applyAlignment="1">
      <alignment horizontal="right"/>
      <protection/>
    </xf>
    <xf numFmtId="0" fontId="54" fillId="84" borderId="30" xfId="505" applyFont="1" applyFill="1" applyBorder="1">
      <alignment/>
      <protection/>
    </xf>
    <xf numFmtId="0" fontId="1" fillId="84" borderId="30" xfId="505" applyFont="1" applyFill="1" applyBorder="1" applyAlignment="1">
      <alignment horizontal="center" vertical="center"/>
      <protection/>
    </xf>
    <xf numFmtId="4" fontId="54" fillId="84" borderId="30" xfId="505" applyNumberFormat="1" applyFont="1" applyFill="1" applyBorder="1" applyAlignment="1">
      <alignment horizontal="right" vertical="center"/>
      <protection/>
    </xf>
    <xf numFmtId="4" fontId="54" fillId="84" borderId="30" xfId="505" applyNumberFormat="1" applyFont="1" applyFill="1" applyBorder="1" applyAlignment="1">
      <alignment horizontal="right"/>
      <protection/>
    </xf>
    <xf numFmtId="0" fontId="1" fillId="75" borderId="34" xfId="505" applyFont="1" applyFill="1" applyBorder="1" applyAlignment="1">
      <alignment horizontal="right" indent="1"/>
      <protection/>
    </xf>
    <xf numFmtId="0" fontId="1" fillId="75" borderId="4" xfId="505" applyFont="1" applyFill="1" applyBorder="1" applyAlignment="1">
      <alignment horizontal="right" indent="1"/>
      <protection/>
    </xf>
    <xf numFmtId="0" fontId="1" fillId="75" borderId="35" xfId="505" applyFont="1" applyFill="1" applyBorder="1" applyAlignment="1">
      <alignment horizontal="right" indent="1"/>
      <protection/>
    </xf>
    <xf numFmtId="0" fontId="54" fillId="84" borderId="30" xfId="505" applyFont="1" applyFill="1" applyBorder="1" applyAlignment="1">
      <alignment horizontal="center" vertical="center"/>
      <protection/>
    </xf>
    <xf numFmtId="0" fontId="1" fillId="85" borderId="30" xfId="505" applyFont="1" applyFill="1" applyBorder="1">
      <alignment/>
      <protection/>
    </xf>
    <xf numFmtId="0" fontId="1" fillId="85" borderId="30" xfId="505" applyFont="1" applyFill="1" applyBorder="1" applyAlignment="1">
      <alignment horizontal="center" vertical="center"/>
      <protection/>
    </xf>
    <xf numFmtId="4" fontId="1" fillId="85" borderId="30" xfId="505" applyNumberFormat="1" applyFont="1" applyFill="1" applyBorder="1" applyAlignment="1">
      <alignment horizontal="right" vertical="center"/>
      <protection/>
    </xf>
    <xf numFmtId="4" fontId="1" fillId="85" borderId="30" xfId="505" applyNumberFormat="1" applyFont="1" applyFill="1" applyBorder="1" applyAlignment="1">
      <alignment horizontal="right"/>
      <protection/>
    </xf>
    <xf numFmtId="4" fontId="1" fillId="86" borderId="30" xfId="505" applyNumberFormat="1" applyFont="1" applyFill="1" applyBorder="1" applyAlignment="1">
      <alignment horizontal="right" vertical="center"/>
      <protection/>
    </xf>
    <xf numFmtId="0" fontId="1" fillId="83" borderId="30" xfId="505" applyFont="1" applyFill="1" applyBorder="1" applyAlignment="1">
      <alignment horizontal="center"/>
      <protection/>
    </xf>
    <xf numFmtId="49" fontId="1" fillId="75" borderId="30" xfId="505" applyNumberFormat="1" applyFont="1" applyFill="1" applyBorder="1" applyAlignment="1">
      <alignment horizontal="right"/>
      <protection/>
    </xf>
    <xf numFmtId="0" fontId="1" fillId="86" borderId="30" xfId="505" applyFont="1" applyFill="1" applyBorder="1">
      <alignment/>
      <protection/>
    </xf>
    <xf numFmtId="49" fontId="54" fillId="87" borderId="30" xfId="505" applyNumberFormat="1" applyFont="1" applyFill="1" applyBorder="1" applyAlignment="1">
      <alignment horizontal="right"/>
      <protection/>
    </xf>
    <xf numFmtId="0" fontId="54" fillId="87" borderId="30" xfId="505" applyFont="1" applyFill="1" applyBorder="1">
      <alignment/>
      <protection/>
    </xf>
    <xf numFmtId="0" fontId="54" fillId="87" borderId="30" xfId="505" applyFont="1" applyFill="1" applyBorder="1" applyAlignment="1">
      <alignment horizontal="center" vertical="center"/>
      <protection/>
    </xf>
    <xf numFmtId="4" fontId="54" fillId="87" borderId="30" xfId="505" applyNumberFormat="1" applyFont="1" applyFill="1" applyBorder="1" applyAlignment="1">
      <alignment horizontal="right" vertical="center"/>
      <protection/>
    </xf>
    <xf numFmtId="4" fontId="54" fillId="88" borderId="30" xfId="505" applyNumberFormat="1" applyFont="1" applyFill="1" applyBorder="1" applyAlignment="1">
      <alignment horizontal="right"/>
      <protection/>
    </xf>
    <xf numFmtId="49" fontId="1" fillId="0" borderId="0" xfId="505" applyNumberFormat="1" applyFont="1" applyAlignment="1">
      <alignment horizontal="right"/>
      <protection/>
    </xf>
    <xf numFmtId="0" fontId="1" fillId="0" borderId="0" xfId="505" applyFont="1" applyBorder="1" applyAlignment="1">
      <alignment horizontal="right" indent="1"/>
      <protection/>
    </xf>
    <xf numFmtId="0" fontId="54" fillId="86" borderId="30" xfId="505" applyFont="1" applyFill="1" applyBorder="1">
      <alignment/>
      <protection/>
    </xf>
    <xf numFmtId="4" fontId="54" fillId="86" borderId="30" xfId="505" applyNumberFormat="1" applyFont="1" applyFill="1" applyBorder="1" applyAlignment="1">
      <alignment horizontal="right"/>
      <protection/>
    </xf>
    <xf numFmtId="10" fontId="1" fillId="0" borderId="0" xfId="607" applyNumberFormat="1" applyFont="1" applyBorder="1" applyAlignment="1">
      <alignment horizontal="right" indent="1"/>
    </xf>
    <xf numFmtId="0" fontId="77" fillId="0" borderId="0" xfId="505" applyFont="1">
      <alignment/>
      <protection/>
    </xf>
    <xf numFmtId="0" fontId="77" fillId="0" borderId="0" xfId="505" applyFont="1" applyAlignment="1">
      <alignment horizontal="center" vertical="center"/>
      <protection/>
    </xf>
    <xf numFmtId="3" fontId="78" fillId="0" borderId="36" xfId="505" applyNumberFormat="1" applyFont="1" applyBorder="1" applyAlignment="1">
      <alignment horizontal="center"/>
      <protection/>
    </xf>
    <xf numFmtId="3" fontId="78" fillId="0" borderId="37" xfId="505" applyNumberFormat="1" applyFont="1" applyBorder="1" applyAlignment="1">
      <alignment horizontal="right" indent="1"/>
      <protection/>
    </xf>
    <xf numFmtId="3" fontId="78" fillId="0" borderId="38" xfId="505" applyNumberFormat="1" applyFont="1" applyBorder="1" applyAlignment="1">
      <alignment horizontal="right" indent="1"/>
      <protection/>
    </xf>
    <xf numFmtId="3" fontId="78" fillId="0" borderId="39" xfId="505" applyNumberFormat="1" applyFont="1" applyBorder="1" applyAlignment="1">
      <alignment horizontal="right" indent="1"/>
      <protection/>
    </xf>
    <xf numFmtId="164" fontId="1" fillId="0" borderId="0" xfId="505" applyNumberFormat="1" applyFont="1">
      <alignment/>
      <protection/>
    </xf>
    <xf numFmtId="3" fontId="79" fillId="0" borderId="40" xfId="505" applyNumberFormat="1" applyFont="1" applyBorder="1" applyAlignment="1">
      <alignment horizontal="center"/>
      <protection/>
    </xf>
    <xf numFmtId="0" fontId="80" fillId="0" borderId="0" xfId="505" applyFont="1" applyBorder="1">
      <alignment/>
      <protection/>
    </xf>
    <xf numFmtId="3" fontId="79" fillId="0" borderId="41" xfId="505" applyNumberFormat="1" applyFont="1" applyBorder="1" applyAlignment="1">
      <alignment horizontal="right" indent="1"/>
      <protection/>
    </xf>
    <xf numFmtId="3" fontId="79" fillId="0" borderId="42" xfId="505" applyNumberFormat="1" applyFont="1" applyBorder="1" applyAlignment="1">
      <alignment horizontal="right" indent="1"/>
      <protection/>
    </xf>
    <xf numFmtId="3" fontId="79" fillId="0" borderId="43" xfId="505" applyNumberFormat="1" applyFont="1" applyBorder="1" applyAlignment="1">
      <alignment horizontal="right" indent="1"/>
      <protection/>
    </xf>
    <xf numFmtId="3" fontId="54" fillId="0" borderId="44" xfId="505" applyNumberFormat="1" applyFont="1" applyBorder="1" applyAlignment="1">
      <alignment horizontal="center"/>
      <protection/>
    </xf>
    <xf numFmtId="3" fontId="54" fillId="0" borderId="27" xfId="505" applyNumberFormat="1" applyFont="1" applyBorder="1" applyAlignment="1">
      <alignment horizontal="right" indent="1"/>
      <protection/>
    </xf>
    <xf numFmtId="3" fontId="54" fillId="0" borderId="28" xfId="505" applyNumberFormat="1" applyFont="1" applyBorder="1" applyAlignment="1">
      <alignment horizontal="right" indent="1"/>
      <protection/>
    </xf>
    <xf numFmtId="3" fontId="54" fillId="0" borderId="29" xfId="505" applyNumberFormat="1" applyFont="1" applyBorder="1" applyAlignment="1">
      <alignment horizontal="right" indent="1"/>
      <protection/>
    </xf>
    <xf numFmtId="4" fontId="54" fillId="0" borderId="0" xfId="505" applyNumberFormat="1" applyFont="1" applyAlignment="1">
      <alignment horizontal="right"/>
      <protection/>
    </xf>
    <xf numFmtId="0" fontId="81" fillId="0" borderId="0" xfId="505" applyFont="1" applyAlignment="1">
      <alignment horizontal="center" vertical="center"/>
      <protection/>
    </xf>
    <xf numFmtId="4" fontId="81" fillId="0" borderId="0" xfId="505" applyNumberFormat="1" applyFont="1" applyAlignment="1">
      <alignment horizontal="right" vertical="center"/>
      <protection/>
    </xf>
    <xf numFmtId="4" fontId="81" fillId="0" borderId="0" xfId="505" applyNumberFormat="1" applyFont="1" applyAlignment="1">
      <alignment horizontal="right"/>
      <protection/>
    </xf>
    <xf numFmtId="4" fontId="78" fillId="0" borderId="0" xfId="505" applyNumberFormat="1" applyFont="1" applyAlignment="1">
      <alignment horizontal="right"/>
      <protection/>
    </xf>
    <xf numFmtId="4" fontId="78" fillId="0" borderId="0" xfId="505" applyNumberFormat="1" applyFont="1" applyAlignment="1">
      <alignment horizontal="right" vertical="center"/>
      <protection/>
    </xf>
    <xf numFmtId="165" fontId="81" fillId="0" borderId="0" xfId="607" applyNumberFormat="1" applyFont="1" applyAlignment="1">
      <alignment horizontal="right" vertical="center"/>
    </xf>
    <xf numFmtId="165" fontId="78" fillId="0" borderId="0" xfId="607" applyNumberFormat="1" applyFont="1" applyAlignment="1">
      <alignment horizontal="right" vertical="center"/>
    </xf>
    <xf numFmtId="0" fontId="81" fillId="0" borderId="0" xfId="505" applyFont="1" applyBorder="1">
      <alignment/>
      <protection/>
    </xf>
    <xf numFmtId="0" fontId="1" fillId="0" borderId="0" xfId="505" applyFont="1" applyAlignment="1">
      <alignment horizontal="right"/>
      <protection/>
    </xf>
    <xf numFmtId="4" fontId="81" fillId="0" borderId="0" xfId="505" applyNumberFormat="1" applyFont="1" applyAlignment="1">
      <alignment horizontal="right" vertical="center" wrapText="1"/>
      <protection/>
    </xf>
    <xf numFmtId="0" fontId="1" fillId="86" borderId="30" xfId="505" applyFont="1" applyFill="1" applyBorder="1" applyAlignment="1">
      <alignment horizontal="center" vertical="center"/>
      <protection/>
    </xf>
    <xf numFmtId="0" fontId="1" fillId="86" borderId="30" xfId="505" applyFont="1" applyFill="1" applyBorder="1" applyAlignment="1">
      <alignment horizontal="center"/>
      <protection/>
    </xf>
    <xf numFmtId="4" fontId="1" fillId="86" borderId="30" xfId="505" applyNumberFormat="1" applyFont="1" applyFill="1" applyBorder="1" applyAlignment="1">
      <alignment horizontal="right"/>
      <protection/>
    </xf>
    <xf numFmtId="3" fontId="1" fillId="75" borderId="4" xfId="505" applyNumberFormat="1" applyFont="1" applyFill="1" applyBorder="1" applyAlignment="1">
      <alignment horizontal="right" indent="1"/>
      <protection/>
    </xf>
    <xf numFmtId="3" fontId="1" fillId="75" borderId="35" xfId="505" applyNumberFormat="1" applyFont="1" applyFill="1" applyBorder="1" applyAlignment="1">
      <alignment horizontal="right" indent="1"/>
      <protection/>
    </xf>
    <xf numFmtId="3" fontId="1" fillId="89" borderId="4" xfId="505" applyNumberFormat="1" applyFont="1" applyFill="1" applyBorder="1" applyAlignment="1">
      <alignment horizontal="right" indent="1"/>
      <protection/>
    </xf>
    <xf numFmtId="3" fontId="1" fillId="89" borderId="42" xfId="505" applyNumberFormat="1" applyFont="1" applyFill="1" applyBorder="1" applyAlignment="1">
      <alignment horizontal="right" indent="1"/>
      <protection/>
    </xf>
    <xf numFmtId="4" fontId="82" fillId="75" borderId="4" xfId="0" applyNumberFormat="1" applyFont="1" applyFill="1" applyBorder="1" applyAlignment="1">
      <alignment horizontal="right" vertical="center" indent="1"/>
    </xf>
    <xf numFmtId="0" fontId="82" fillId="90" borderId="45" xfId="0" applyFont="1" applyFill="1" applyBorder="1" applyAlignment="1">
      <alignment horizontal="left" indent="1"/>
    </xf>
    <xf numFmtId="0" fontId="82" fillId="75" borderId="4" xfId="0" applyFont="1" applyFill="1" applyBorder="1" applyAlignment="1">
      <alignment horizontal="left" indent="1"/>
    </xf>
    <xf numFmtId="0" fontId="10" fillId="89" borderId="0" xfId="0" applyFont="1" applyFill="1" applyAlignment="1">
      <alignment/>
    </xf>
    <xf numFmtId="0" fontId="83" fillId="75" borderId="0" xfId="0" applyFont="1" applyFill="1" applyAlignment="1">
      <alignment horizontal="left"/>
    </xf>
    <xf numFmtId="0" fontId="83" fillId="75" borderId="0" xfId="0" applyFont="1" applyFill="1" applyAlignment="1">
      <alignment horizontal="center"/>
    </xf>
    <xf numFmtId="0" fontId="10" fillId="76" borderId="46" xfId="0" applyFont="1" applyFill="1" applyBorder="1" applyAlignment="1">
      <alignment horizontal="center" vertical="center" wrapText="1"/>
    </xf>
    <xf numFmtId="0" fontId="10" fillId="76" borderId="47" xfId="0" applyFont="1" applyFill="1" applyBorder="1" applyAlignment="1">
      <alignment horizontal="center" vertical="center" wrapText="1"/>
    </xf>
    <xf numFmtId="0" fontId="10" fillId="76" borderId="48" xfId="0" applyFont="1" applyFill="1" applyBorder="1" applyAlignment="1">
      <alignment horizontal="center" vertical="center" wrapText="1"/>
    </xf>
    <xf numFmtId="0" fontId="10" fillId="75" borderId="25" xfId="0" applyFont="1" applyFill="1" applyBorder="1" applyAlignment="1">
      <alignment horizontal="center"/>
    </xf>
    <xf numFmtId="0" fontId="0" fillId="75" borderId="25" xfId="0" applyFont="1" applyFill="1" applyBorder="1" applyAlignment="1">
      <alignment horizontal="left" indent="1"/>
    </xf>
    <xf numFmtId="0" fontId="84" fillId="75" borderId="4" xfId="0" applyFont="1" applyFill="1" applyBorder="1" applyAlignment="1">
      <alignment horizontal="center"/>
    </xf>
    <xf numFmtId="0" fontId="84" fillId="75" borderId="4" xfId="0" applyFont="1" applyFill="1" applyBorder="1" applyAlignment="1">
      <alignment horizontal="left" indent="1"/>
    </xf>
    <xf numFmtId="4" fontId="84" fillId="75" borderId="49" xfId="0" applyNumberFormat="1" applyFont="1" applyFill="1" applyBorder="1" applyAlignment="1">
      <alignment horizontal="right" vertical="center" indent="1"/>
    </xf>
    <xf numFmtId="0" fontId="0" fillId="75" borderId="4" xfId="0" applyFont="1" applyFill="1" applyBorder="1" applyAlignment="1">
      <alignment horizontal="left" indent="1"/>
    </xf>
    <xf numFmtId="4" fontId="0" fillId="75" borderId="4" xfId="0" applyNumberFormat="1" applyFont="1" applyFill="1" applyBorder="1" applyAlignment="1">
      <alignment horizontal="right" vertical="center" indent="1"/>
    </xf>
    <xf numFmtId="4" fontId="0" fillId="75" borderId="49" xfId="0" applyNumberFormat="1" applyFont="1" applyFill="1" applyBorder="1" applyAlignment="1">
      <alignment horizontal="right" vertical="center" indent="1"/>
    </xf>
    <xf numFmtId="0" fontId="0" fillId="75" borderId="50" xfId="0" applyFont="1" applyFill="1" applyBorder="1" applyAlignment="1">
      <alignment horizontal="left" indent="1"/>
    </xf>
    <xf numFmtId="4" fontId="0" fillId="75" borderId="51" xfId="0" applyNumberFormat="1" applyFont="1" applyFill="1" applyBorder="1" applyAlignment="1">
      <alignment horizontal="right" vertical="center" indent="1"/>
    </xf>
    <xf numFmtId="0" fontId="0" fillId="75" borderId="52" xfId="0" applyFont="1" applyFill="1" applyBorder="1" applyAlignment="1">
      <alignment horizontal="center"/>
    </xf>
    <xf numFmtId="0" fontId="11" fillId="75" borderId="52" xfId="0" applyFont="1" applyFill="1" applyBorder="1" applyAlignment="1">
      <alignment horizontal="left" indent="1"/>
    </xf>
    <xf numFmtId="4" fontId="84" fillId="75" borderId="52" xfId="0" applyNumberFormat="1" applyFont="1" applyFill="1" applyBorder="1" applyAlignment="1">
      <alignment horizontal="right" vertical="center" indent="1"/>
    </xf>
    <xf numFmtId="4" fontId="84" fillId="75" borderId="53" xfId="0" applyNumberFormat="1" applyFont="1" applyFill="1" applyBorder="1" applyAlignment="1">
      <alignment horizontal="right" vertical="center" indent="1"/>
    </xf>
    <xf numFmtId="4" fontId="82" fillId="75" borderId="52" xfId="0" applyNumberFormat="1" applyFont="1" applyFill="1" applyBorder="1" applyAlignment="1">
      <alignment horizontal="right" vertical="center" indent="1"/>
    </xf>
    <xf numFmtId="4" fontId="10" fillId="75" borderId="4" xfId="0" applyNumberFormat="1" applyFont="1" applyFill="1" applyBorder="1" applyAlignment="1">
      <alignment horizontal="right" vertical="center" indent="1"/>
    </xf>
    <xf numFmtId="4" fontId="82" fillId="90" borderId="49" xfId="0" applyNumberFormat="1" applyFont="1" applyFill="1" applyBorder="1" applyAlignment="1">
      <alignment horizontal="right" vertical="center" indent="1"/>
    </xf>
    <xf numFmtId="0" fontId="84" fillId="75" borderId="45" xfId="0" applyFont="1" applyFill="1" applyBorder="1" applyAlignment="1">
      <alignment horizontal="left" indent="1"/>
    </xf>
    <xf numFmtId="0" fontId="0" fillId="75" borderId="45" xfId="0" applyFont="1" applyFill="1" applyBorder="1" applyAlignment="1">
      <alignment horizontal="left" indent="1"/>
    </xf>
    <xf numFmtId="0" fontId="0" fillId="75" borderId="54" xfId="0" applyFont="1" applyFill="1" applyBorder="1" applyAlignment="1">
      <alignment horizontal="left" indent="1"/>
    </xf>
    <xf numFmtId="0" fontId="0" fillId="75" borderId="55" xfId="0" applyFont="1" applyFill="1" applyBorder="1" applyAlignment="1">
      <alignment horizontal="left" indent="1"/>
    </xf>
    <xf numFmtId="0" fontId="10" fillId="75" borderId="4" xfId="0" applyFont="1" applyFill="1" applyBorder="1" applyAlignment="1">
      <alignment horizontal="left" indent="1"/>
    </xf>
    <xf numFmtId="0" fontId="55" fillId="75" borderId="52" xfId="0" applyFont="1" applyFill="1" applyBorder="1" applyAlignment="1">
      <alignment horizontal="left" indent="1"/>
    </xf>
    <xf numFmtId="0" fontId="81" fillId="75" borderId="4" xfId="0" applyFont="1" applyFill="1" applyBorder="1" applyAlignment="1">
      <alignment horizontal="center"/>
    </xf>
    <xf numFmtId="4" fontId="0" fillId="0" borderId="0" xfId="505" applyNumberFormat="1">
      <alignment/>
      <protection/>
    </xf>
    <xf numFmtId="4" fontId="79" fillId="0" borderId="42" xfId="505" applyNumberFormat="1" applyFont="1" applyBorder="1" applyAlignment="1">
      <alignment horizontal="right" indent="1"/>
      <protection/>
    </xf>
    <xf numFmtId="0" fontId="1" fillId="0" borderId="0" xfId="505" applyFont="1" applyFill="1">
      <alignment/>
      <protection/>
    </xf>
    <xf numFmtId="0" fontId="1" fillId="89" borderId="30" xfId="505" applyFont="1" applyFill="1" applyBorder="1">
      <alignment/>
      <protection/>
    </xf>
    <xf numFmtId="0" fontId="1" fillId="89" borderId="30" xfId="505" applyFont="1" applyFill="1" applyBorder="1" applyAlignment="1">
      <alignment horizontal="center"/>
      <protection/>
    </xf>
    <xf numFmtId="0" fontId="1" fillId="89" borderId="30" xfId="505" applyFont="1" applyFill="1" applyBorder="1" applyAlignment="1">
      <alignment horizontal="center" vertical="center"/>
      <protection/>
    </xf>
    <xf numFmtId="4" fontId="1" fillId="89" borderId="30" xfId="505" applyNumberFormat="1" applyFont="1" applyFill="1" applyBorder="1" applyAlignment="1">
      <alignment horizontal="right" vertical="center"/>
      <protection/>
    </xf>
    <xf numFmtId="4" fontId="1" fillId="89" borderId="30" xfId="505" applyNumberFormat="1" applyFont="1" applyFill="1" applyBorder="1" applyAlignment="1">
      <alignment horizontal="right"/>
      <protection/>
    </xf>
    <xf numFmtId="49" fontId="1" fillId="84" borderId="30" xfId="505" applyNumberFormat="1" applyFont="1" applyFill="1" applyBorder="1" applyAlignment="1">
      <alignment horizontal="right"/>
      <protection/>
    </xf>
    <xf numFmtId="0" fontId="1" fillId="84" borderId="30" xfId="505" applyFont="1" applyFill="1" applyBorder="1">
      <alignment/>
      <protection/>
    </xf>
    <xf numFmtId="4" fontId="1" fillId="84" borderId="30" xfId="505" applyNumberFormat="1" applyFont="1" applyFill="1" applyBorder="1" applyAlignment="1">
      <alignment horizontal="right" vertical="center"/>
      <protection/>
    </xf>
    <xf numFmtId="4" fontId="1" fillId="84" borderId="30" xfId="505" applyNumberFormat="1" applyFont="1" applyFill="1" applyBorder="1" applyAlignment="1">
      <alignment horizontal="right"/>
      <protection/>
    </xf>
    <xf numFmtId="0" fontId="1" fillId="0" borderId="41" xfId="505" applyFont="1" applyBorder="1" applyAlignment="1">
      <alignment horizontal="right" indent="1"/>
      <protection/>
    </xf>
    <xf numFmtId="0" fontId="1" fillId="0" borderId="42" xfId="505" applyFont="1" applyBorder="1" applyAlignment="1">
      <alignment horizontal="right" indent="1"/>
      <protection/>
    </xf>
    <xf numFmtId="0" fontId="1" fillId="0" borderId="43" xfId="505" applyFont="1" applyBorder="1" applyAlignment="1">
      <alignment horizontal="right" indent="1"/>
      <protection/>
    </xf>
    <xf numFmtId="4" fontId="1" fillId="0" borderId="0" xfId="505" applyNumberFormat="1" applyFont="1" applyFill="1" applyAlignment="1">
      <alignment horizontal="right"/>
      <protection/>
    </xf>
    <xf numFmtId="4" fontId="54" fillId="0" borderId="0" xfId="505" applyNumberFormat="1" applyFont="1" applyFill="1" applyAlignment="1">
      <alignment horizontal="right"/>
      <protection/>
    </xf>
    <xf numFmtId="10" fontId="1" fillId="0" borderId="0" xfId="631" applyNumberFormat="1" applyFont="1" applyAlignment="1">
      <alignment horizontal="right"/>
    </xf>
    <xf numFmtId="0" fontId="10" fillId="86" borderId="4" xfId="0" applyFont="1" applyFill="1" applyBorder="1" applyAlignment="1">
      <alignment horizontal="left" indent="1"/>
    </xf>
    <xf numFmtId="4" fontId="10" fillId="49" borderId="4" xfId="0" applyNumberFormat="1" applyFont="1" applyFill="1" applyBorder="1" applyAlignment="1">
      <alignment horizontal="right" vertical="center" indent="1"/>
    </xf>
    <xf numFmtId="4" fontId="10" fillId="86" borderId="4" xfId="0" applyNumberFormat="1" applyFont="1" applyFill="1" applyBorder="1" applyAlignment="1">
      <alignment horizontal="right" vertical="center" indent="1"/>
    </xf>
    <xf numFmtId="4" fontId="10" fillId="89" borderId="4" xfId="0" applyNumberFormat="1" applyFont="1" applyFill="1" applyBorder="1" applyAlignment="1">
      <alignment horizontal="right" vertical="center" indent="1"/>
    </xf>
    <xf numFmtId="0" fontId="10" fillId="89" borderId="4" xfId="0" applyFont="1" applyFill="1" applyBorder="1" applyAlignment="1">
      <alignment horizontal="left" indent="1"/>
    </xf>
    <xf numFmtId="0" fontId="85" fillId="75" borderId="0" xfId="0" applyFont="1" applyFill="1" applyAlignment="1">
      <alignment/>
    </xf>
    <xf numFmtId="0" fontId="56" fillId="89" borderId="0" xfId="434" applyFont="1" applyFill="1" applyAlignment="1" applyProtection="1">
      <alignment/>
      <protection/>
    </xf>
    <xf numFmtId="0" fontId="0" fillId="0" borderId="0" xfId="505" applyFill="1">
      <alignment/>
      <protection/>
    </xf>
    <xf numFmtId="0" fontId="85" fillId="0" borderId="0" xfId="505" applyFont="1" applyFill="1" applyBorder="1" applyAlignment="1">
      <alignment horizontal="left"/>
      <protection/>
    </xf>
    <xf numFmtId="0" fontId="10" fillId="0" borderId="0" xfId="505" applyFont="1" applyFill="1">
      <alignment/>
      <protection/>
    </xf>
    <xf numFmtId="3" fontId="1" fillId="0" borderId="4" xfId="505" applyNumberFormat="1" applyFont="1" applyFill="1" applyBorder="1" applyAlignment="1">
      <alignment horizontal="right" indent="1"/>
      <protection/>
    </xf>
    <xf numFmtId="3" fontId="1" fillId="86" borderId="4" xfId="505" applyNumberFormat="1" applyFont="1" applyFill="1" applyBorder="1" applyAlignment="1">
      <alignment horizontal="right" indent="1"/>
      <protection/>
    </xf>
    <xf numFmtId="0" fontId="1" fillId="0" borderId="35" xfId="505" applyFont="1" applyFill="1" applyBorder="1" applyAlignment="1">
      <alignment horizontal="right" indent="1"/>
      <protection/>
    </xf>
    <xf numFmtId="0" fontId="1" fillId="0" borderId="4" xfId="505" applyFont="1" applyFill="1" applyBorder="1" applyAlignment="1">
      <alignment horizontal="right" indent="1"/>
      <protection/>
    </xf>
    <xf numFmtId="4" fontId="54" fillId="91" borderId="56" xfId="505" applyNumberFormat="1" applyFont="1" applyFill="1" applyBorder="1" applyAlignment="1">
      <alignment horizontal="center" vertical="center"/>
      <protection/>
    </xf>
    <xf numFmtId="4" fontId="54" fillId="91" borderId="57" xfId="505" applyNumberFormat="1" applyFont="1" applyFill="1" applyBorder="1" applyAlignment="1">
      <alignment horizontal="center" vertical="center"/>
      <protection/>
    </xf>
    <xf numFmtId="0" fontId="54" fillId="91" borderId="56" xfId="505" applyFont="1" applyFill="1" applyBorder="1" applyAlignment="1">
      <alignment horizontal="center" vertical="center"/>
      <protection/>
    </xf>
    <xf numFmtId="0" fontId="54" fillId="91" borderId="57" xfId="505" applyFont="1" applyFill="1" applyBorder="1" applyAlignment="1">
      <alignment horizontal="center" vertical="center"/>
      <protection/>
    </xf>
    <xf numFmtId="0" fontId="54" fillId="91" borderId="56" xfId="505" applyFont="1" applyFill="1" applyBorder="1" applyAlignment="1">
      <alignment horizontal="left" vertical="center"/>
      <protection/>
    </xf>
    <xf numFmtId="0" fontId="54" fillId="91" borderId="57" xfId="505" applyFont="1" applyFill="1" applyBorder="1" applyAlignment="1">
      <alignment horizontal="left" vertical="center"/>
      <protection/>
    </xf>
    <xf numFmtId="0" fontId="54" fillId="91" borderId="56" xfId="505" applyFont="1" applyFill="1" applyBorder="1" applyAlignment="1">
      <alignment horizontal="center" vertical="center" wrapText="1"/>
      <protection/>
    </xf>
    <xf numFmtId="0" fontId="54" fillId="91" borderId="57" xfId="505" applyFont="1" applyFill="1" applyBorder="1" applyAlignment="1">
      <alignment horizontal="center" vertical="center" wrapText="1"/>
      <protection/>
    </xf>
  </cellXfs>
  <cellStyles count="736">
    <cellStyle name="Normal" xfId="0"/>
    <cellStyle name="_PERSONAL" xfId="15"/>
    <cellStyle name="_PERSONAL_rozbor 2001 statistika" xfId="16"/>
    <cellStyle name="_PERSONAL_rozbor 2002statistika" xfId="17"/>
    <cellStyle name="_PERSONAL_rozbor 2003přílohy" xfId="18"/>
    <cellStyle name="_rozbor 2001 statistika" xfId="19"/>
    <cellStyle name="_rozbor 2002statistika" xfId="20"/>
    <cellStyle name="_rozbor 2003přílohy" xfId="21"/>
    <cellStyle name="20 % – Zvýraznění1" xfId="22"/>
    <cellStyle name="20 % – Zvýraznění1 2" xfId="23"/>
    <cellStyle name="20 % – Zvýraznění1 2 2" xfId="24"/>
    <cellStyle name="20 % – Zvýraznění1 3" xfId="25"/>
    <cellStyle name="20 % – Zvýraznění2" xfId="26"/>
    <cellStyle name="20 % – Zvýraznění2 2" xfId="27"/>
    <cellStyle name="20 % – Zvýraznění2 2 2" xfId="28"/>
    <cellStyle name="20 % – Zvýraznění2 3" xfId="29"/>
    <cellStyle name="20 % – Zvýraznění3" xfId="30"/>
    <cellStyle name="20 % – Zvýraznění3 2" xfId="31"/>
    <cellStyle name="20 % – Zvýraznění3 2 2" xfId="32"/>
    <cellStyle name="20 % – Zvýraznění3 3" xfId="33"/>
    <cellStyle name="20 % – Zvýraznění4" xfId="34"/>
    <cellStyle name="20 % – Zvýraznění4 2" xfId="35"/>
    <cellStyle name="20 % – Zvýraznění4 2 2" xfId="36"/>
    <cellStyle name="20 % – Zvýraznění4 3" xfId="37"/>
    <cellStyle name="20 % – Zvýraznění5" xfId="38"/>
    <cellStyle name="20 % – Zvýraznění5 2" xfId="39"/>
    <cellStyle name="20 % – Zvýraznění5 2 2" xfId="40"/>
    <cellStyle name="20 % – Zvýraznění6" xfId="41"/>
    <cellStyle name="20 % – Zvýraznění6 2" xfId="42"/>
    <cellStyle name="20 % – Zvýraznění6 2 2" xfId="43"/>
    <cellStyle name="20 % – Zvýraznění6 3" xfId="44"/>
    <cellStyle name="20 % - zvýraznenie1" xfId="45"/>
    <cellStyle name="20 % - zvýraznenie2" xfId="46"/>
    <cellStyle name="20 % - zvýraznenie3" xfId="47"/>
    <cellStyle name="20 % - zvýraznenie4" xfId="48"/>
    <cellStyle name="20 % - zvýraznenie5" xfId="49"/>
    <cellStyle name="20 % - zvýraznenie6" xfId="50"/>
    <cellStyle name="3Shade1" xfId="51"/>
    <cellStyle name="3Shade2" xfId="52"/>
    <cellStyle name="40 % – Zvýraznění1" xfId="53"/>
    <cellStyle name="40 % – Zvýraznění1 2" xfId="54"/>
    <cellStyle name="40 % – Zvýraznění1 2 2" xfId="55"/>
    <cellStyle name="40 % – Zvýraznění1 3" xfId="56"/>
    <cellStyle name="40 % – Zvýraznění2" xfId="57"/>
    <cellStyle name="40 % – Zvýraznění2 2" xfId="58"/>
    <cellStyle name="40 % – Zvýraznění2 2 2" xfId="59"/>
    <cellStyle name="40 % – Zvýraznění3" xfId="60"/>
    <cellStyle name="40 % – Zvýraznění3 2" xfId="61"/>
    <cellStyle name="40 % – Zvýraznění3 2 2" xfId="62"/>
    <cellStyle name="40 % – Zvýraznění3 3" xfId="63"/>
    <cellStyle name="40 % – Zvýraznění4" xfId="64"/>
    <cellStyle name="40 % – Zvýraznění4 2" xfId="65"/>
    <cellStyle name="40 % – Zvýraznění4 2 2" xfId="66"/>
    <cellStyle name="40 % – Zvýraznění4 3" xfId="67"/>
    <cellStyle name="40 % – Zvýraznění5" xfId="68"/>
    <cellStyle name="40 % – Zvýraznění5 2" xfId="69"/>
    <cellStyle name="40 % – Zvýraznění5 2 2" xfId="70"/>
    <cellStyle name="40 % – Zvýraznění5 3" xfId="71"/>
    <cellStyle name="40 % – Zvýraznění6" xfId="72"/>
    <cellStyle name="40 % – Zvýraznění6 2" xfId="73"/>
    <cellStyle name="40 % – Zvýraznění6 2 2" xfId="74"/>
    <cellStyle name="40 % – Zvýraznění6 3" xfId="75"/>
    <cellStyle name="40 % - zvýraznenie1" xfId="76"/>
    <cellStyle name="40 % - zvýraznenie2" xfId="77"/>
    <cellStyle name="40 % - zvýraznenie3" xfId="78"/>
    <cellStyle name="40 % - zvýraznenie4" xfId="79"/>
    <cellStyle name="40 % - zvýraznenie5" xfId="80"/>
    <cellStyle name="40 % - zvýraznenie6" xfId="81"/>
    <cellStyle name="4Shade1" xfId="82"/>
    <cellStyle name="4Shade2" xfId="83"/>
    <cellStyle name="60 % – Zvýraznění1" xfId="84"/>
    <cellStyle name="60 % – Zvýraznění1 2" xfId="85"/>
    <cellStyle name="60 % – Zvýraznění1 2 2" xfId="86"/>
    <cellStyle name="60 % – Zvýraznění1 3" xfId="87"/>
    <cellStyle name="60 % – Zvýraznění2" xfId="88"/>
    <cellStyle name="60 % – Zvýraznění2 2" xfId="89"/>
    <cellStyle name="60 % – Zvýraznění2 2 2" xfId="90"/>
    <cellStyle name="60 % – Zvýraznění2 3" xfId="91"/>
    <cellStyle name="60 % – Zvýraznění3" xfId="92"/>
    <cellStyle name="60 % – Zvýraznění3 2" xfId="93"/>
    <cellStyle name="60 % – Zvýraznění3 2 2" xfId="94"/>
    <cellStyle name="60 % – Zvýraznění3 3" xfId="95"/>
    <cellStyle name="60 % – Zvýraznění4" xfId="96"/>
    <cellStyle name="60 % – Zvýraznění4 2" xfId="97"/>
    <cellStyle name="60 % – Zvýraznění4 2 2" xfId="98"/>
    <cellStyle name="60 % – Zvýraznění4 3" xfId="99"/>
    <cellStyle name="60 % – Zvýraznění5" xfId="100"/>
    <cellStyle name="60 % – Zvýraznění5 2" xfId="101"/>
    <cellStyle name="60 % – Zvýraznění5 2 2" xfId="102"/>
    <cellStyle name="60 % – Zvýraznění5 3" xfId="103"/>
    <cellStyle name="60 % – Zvýraznění6" xfId="104"/>
    <cellStyle name="60 % – Zvýraznění6 2" xfId="105"/>
    <cellStyle name="60 % – Zvýraznění6 2 2" xfId="106"/>
    <cellStyle name="60 % – Zvýraznění6 3" xfId="107"/>
    <cellStyle name="60 % - zvýraznenie1" xfId="108"/>
    <cellStyle name="60 % - zvýraznenie2" xfId="109"/>
    <cellStyle name="60 % - zvýraznenie3" xfId="110"/>
    <cellStyle name="60 % - zvýraznenie4" xfId="111"/>
    <cellStyle name="60 % - zvýraznenie5" xfId="112"/>
    <cellStyle name="60 % - zvýraznenie6" xfId="113"/>
    <cellStyle name="ąA" xfId="114"/>
    <cellStyle name="ąA 10" xfId="115"/>
    <cellStyle name="ąA 11" xfId="116"/>
    <cellStyle name="ąA 12" xfId="117"/>
    <cellStyle name="ąA 13" xfId="118"/>
    <cellStyle name="ąA 14" xfId="119"/>
    <cellStyle name="ąA 15" xfId="120"/>
    <cellStyle name="ąA 15 2" xfId="121"/>
    <cellStyle name="ąA 16" xfId="122"/>
    <cellStyle name="ąA 17" xfId="123"/>
    <cellStyle name="ąA 17 2" xfId="124"/>
    <cellStyle name="ąA 17 3" xfId="125"/>
    <cellStyle name="ąA 18" xfId="126"/>
    <cellStyle name="ąA 19" xfId="127"/>
    <cellStyle name="ąA 2" xfId="128"/>
    <cellStyle name="ąA 2 2" xfId="129"/>
    <cellStyle name="ąA 2 3" xfId="130"/>
    <cellStyle name="ąA 20" xfId="131"/>
    <cellStyle name="ąA 20 2" xfId="132"/>
    <cellStyle name="ąA 3" xfId="133"/>
    <cellStyle name="ąA 4" xfId="134"/>
    <cellStyle name="ąA 4 2" xfId="135"/>
    <cellStyle name="ąA 5" xfId="136"/>
    <cellStyle name="ąA 6" xfId="137"/>
    <cellStyle name="ąA 6 2" xfId="138"/>
    <cellStyle name="ąA 6 3" xfId="139"/>
    <cellStyle name="ąA 7" xfId="140"/>
    <cellStyle name="ąA 7 2" xfId="141"/>
    <cellStyle name="ąA 7 3" xfId="142"/>
    <cellStyle name="ąA 8" xfId="143"/>
    <cellStyle name="ąA 9" xfId="144"/>
    <cellStyle name="ąA 9 2" xfId="145"/>
    <cellStyle name="BorderStyle" xfId="146"/>
    <cellStyle name="BorderStyle 2" xfId="147"/>
    <cellStyle name="cárkyd" xfId="148"/>
    <cellStyle name="cary" xfId="149"/>
    <cellStyle name="celá čísla" xfId="150"/>
    <cellStyle name="celá čísla 2" xfId="151"/>
    <cellStyle name="celá čísla 2 2" xfId="152"/>
    <cellStyle name="Celkem" xfId="153"/>
    <cellStyle name="Celkem 2" xfId="154"/>
    <cellStyle name="Celkem 2 2" xfId="155"/>
    <cellStyle name="Celkem 3" xfId="156"/>
    <cellStyle name="Cena" xfId="157"/>
    <cellStyle name="Column_Disk" xfId="158"/>
    <cellStyle name="Comma" xfId="159"/>
    <cellStyle name="Comma [0]_Cenik (2)" xfId="160"/>
    <cellStyle name="Comma 10" xfId="161"/>
    <cellStyle name="Comma 11" xfId="162"/>
    <cellStyle name="Comma 12" xfId="163"/>
    <cellStyle name="Comma 13" xfId="164"/>
    <cellStyle name="Comma 14" xfId="165"/>
    <cellStyle name="Comma 15" xfId="166"/>
    <cellStyle name="Comma 15 2" xfId="167"/>
    <cellStyle name="Comma 16" xfId="168"/>
    <cellStyle name="Comma 17" xfId="169"/>
    <cellStyle name="Comma 17 2" xfId="170"/>
    <cellStyle name="Comma 17 3" xfId="171"/>
    <cellStyle name="Comma 18" xfId="172"/>
    <cellStyle name="Comma 18 2" xfId="173"/>
    <cellStyle name="Comma 18 3" xfId="174"/>
    <cellStyle name="Comma 19" xfId="175"/>
    <cellStyle name="Comma 19 2" xfId="176"/>
    <cellStyle name="Comma 2" xfId="177"/>
    <cellStyle name="Comma 2 2" xfId="178"/>
    <cellStyle name="Comma 2 3" xfId="179"/>
    <cellStyle name="Comma 20" xfId="180"/>
    <cellStyle name="Comma 20 2" xfId="181"/>
    <cellStyle name="Comma 21" xfId="182"/>
    <cellStyle name="Comma 22" xfId="183"/>
    <cellStyle name="Comma 23" xfId="184"/>
    <cellStyle name="Comma 24" xfId="185"/>
    <cellStyle name="Comma 25" xfId="186"/>
    <cellStyle name="Comma 26" xfId="187"/>
    <cellStyle name="Comma 27" xfId="188"/>
    <cellStyle name="Comma 28" xfId="189"/>
    <cellStyle name="Comma 29" xfId="190"/>
    <cellStyle name="Comma 3" xfId="191"/>
    <cellStyle name="Comma 30" xfId="192"/>
    <cellStyle name="Comma 31" xfId="193"/>
    <cellStyle name="Comma 32" xfId="194"/>
    <cellStyle name="Comma 4" xfId="195"/>
    <cellStyle name="Comma 4 2" xfId="196"/>
    <cellStyle name="Comma 5" xfId="197"/>
    <cellStyle name="Comma 6" xfId="198"/>
    <cellStyle name="Comma 6 2" xfId="199"/>
    <cellStyle name="Comma 6 3" xfId="200"/>
    <cellStyle name="Comma 7" xfId="201"/>
    <cellStyle name="Comma 7 2" xfId="202"/>
    <cellStyle name="Comma 7 3" xfId="203"/>
    <cellStyle name="Comma 8" xfId="204"/>
    <cellStyle name="Comma 9" xfId="205"/>
    <cellStyle name="Comma 9 2" xfId="206"/>
    <cellStyle name="Comma_laroux" xfId="207"/>
    <cellStyle name="Comma0" xfId="208"/>
    <cellStyle name="Comma0 10" xfId="209"/>
    <cellStyle name="Comma0 11" xfId="210"/>
    <cellStyle name="Comma0 12" xfId="211"/>
    <cellStyle name="Comma0 13" xfId="212"/>
    <cellStyle name="Comma0 14" xfId="213"/>
    <cellStyle name="Comma0 15" xfId="214"/>
    <cellStyle name="Comma0 15 2" xfId="215"/>
    <cellStyle name="Comma0 16" xfId="216"/>
    <cellStyle name="Comma0 17" xfId="217"/>
    <cellStyle name="Comma0 17 2" xfId="218"/>
    <cellStyle name="Comma0 17 3" xfId="219"/>
    <cellStyle name="Comma0 18" xfId="220"/>
    <cellStyle name="Comma0 19" xfId="221"/>
    <cellStyle name="Comma0 2" xfId="222"/>
    <cellStyle name="Comma0 2 2" xfId="223"/>
    <cellStyle name="Comma0 2 3" xfId="224"/>
    <cellStyle name="Comma0 20" xfId="225"/>
    <cellStyle name="Comma0 20 2" xfId="226"/>
    <cellStyle name="Comma0 3" xfId="227"/>
    <cellStyle name="Comma0 4" xfId="228"/>
    <cellStyle name="Comma0 4 2" xfId="229"/>
    <cellStyle name="Comma0 5" xfId="230"/>
    <cellStyle name="Comma0 6" xfId="231"/>
    <cellStyle name="Comma0 6 2" xfId="232"/>
    <cellStyle name="Comma0 6 3" xfId="233"/>
    <cellStyle name="Comma0 7" xfId="234"/>
    <cellStyle name="Comma0 7 2" xfId="235"/>
    <cellStyle name="Comma0 7 3" xfId="236"/>
    <cellStyle name="Comma0 8" xfId="237"/>
    <cellStyle name="Comma0 9" xfId="238"/>
    <cellStyle name="Comma0 9 2" xfId="239"/>
    <cellStyle name="Currency" xfId="240"/>
    <cellStyle name="Currency [0]_laroux" xfId="241"/>
    <cellStyle name="Currency 10" xfId="242"/>
    <cellStyle name="Currency 10 2" xfId="243"/>
    <cellStyle name="Currency 11" xfId="244"/>
    <cellStyle name="Currency 12" xfId="245"/>
    <cellStyle name="Currency 13" xfId="246"/>
    <cellStyle name="Currency 14" xfId="247"/>
    <cellStyle name="Currency 15" xfId="248"/>
    <cellStyle name="Currency 16" xfId="249"/>
    <cellStyle name="Currency 16 2" xfId="250"/>
    <cellStyle name="Currency 17" xfId="251"/>
    <cellStyle name="Currency 18" xfId="252"/>
    <cellStyle name="Currency 18 2" xfId="253"/>
    <cellStyle name="Currency 18 3" xfId="254"/>
    <cellStyle name="Currency 19" xfId="255"/>
    <cellStyle name="Currency 19 2" xfId="256"/>
    <cellStyle name="Currency 19 3" xfId="257"/>
    <cellStyle name="Currency 2" xfId="258"/>
    <cellStyle name="Currency 2 2" xfId="259"/>
    <cellStyle name="Currency 2 3" xfId="260"/>
    <cellStyle name="Currency 2 3 2" xfId="261"/>
    <cellStyle name="Currency 2 4" xfId="262"/>
    <cellStyle name="Currency 20" xfId="263"/>
    <cellStyle name="Currency 20 2" xfId="264"/>
    <cellStyle name="Currency 21" xfId="265"/>
    <cellStyle name="Currency 21 2" xfId="266"/>
    <cellStyle name="Currency 22" xfId="267"/>
    <cellStyle name="Currency 23" xfId="268"/>
    <cellStyle name="Currency 24" xfId="269"/>
    <cellStyle name="Currency 25" xfId="270"/>
    <cellStyle name="Currency 26" xfId="271"/>
    <cellStyle name="Currency 27" xfId="272"/>
    <cellStyle name="Currency 28" xfId="273"/>
    <cellStyle name="Currency 29" xfId="274"/>
    <cellStyle name="Currency 3" xfId="275"/>
    <cellStyle name="Currency 3 2" xfId="276"/>
    <cellStyle name="Currency 30" xfId="277"/>
    <cellStyle name="Currency 31" xfId="278"/>
    <cellStyle name="Currency 32" xfId="279"/>
    <cellStyle name="Currency 33" xfId="280"/>
    <cellStyle name="Currency 4" xfId="281"/>
    <cellStyle name="Currency 4 2" xfId="282"/>
    <cellStyle name="Currency 4 3" xfId="283"/>
    <cellStyle name="Currency 5" xfId="284"/>
    <cellStyle name="Currency 6" xfId="285"/>
    <cellStyle name="Currency 6 2" xfId="286"/>
    <cellStyle name="Currency 7" xfId="287"/>
    <cellStyle name="Currency 7 2" xfId="288"/>
    <cellStyle name="Currency 7 3" xfId="289"/>
    <cellStyle name="Currency 8" xfId="290"/>
    <cellStyle name="Currency 8 2" xfId="291"/>
    <cellStyle name="Currency 8 3" xfId="292"/>
    <cellStyle name="Currency 9" xfId="293"/>
    <cellStyle name="Currency_laroux" xfId="294"/>
    <cellStyle name="Currency0" xfId="295"/>
    <cellStyle name="Currency0 10" xfId="296"/>
    <cellStyle name="Currency0 10 2" xfId="297"/>
    <cellStyle name="Currency0 11" xfId="298"/>
    <cellStyle name="Currency0 12" xfId="299"/>
    <cellStyle name="Currency0 13" xfId="300"/>
    <cellStyle name="Currency0 14" xfId="301"/>
    <cellStyle name="Currency0 15" xfId="302"/>
    <cellStyle name="Currency0 16" xfId="303"/>
    <cellStyle name="Currency0 16 2" xfId="304"/>
    <cellStyle name="Currency0 17" xfId="305"/>
    <cellStyle name="Currency0 18" xfId="306"/>
    <cellStyle name="Currency0 18 2" xfId="307"/>
    <cellStyle name="Currency0 18 3" xfId="308"/>
    <cellStyle name="Currency0 19" xfId="309"/>
    <cellStyle name="Currency0 2" xfId="310"/>
    <cellStyle name="Currency0 2 2" xfId="311"/>
    <cellStyle name="Currency0 2 3" xfId="312"/>
    <cellStyle name="Currency0 2 3 2" xfId="313"/>
    <cellStyle name="Currency0 2 4" xfId="314"/>
    <cellStyle name="Currency0 20" xfId="315"/>
    <cellStyle name="Currency0 21" xfId="316"/>
    <cellStyle name="Currency0 21 2" xfId="317"/>
    <cellStyle name="Currency0 3" xfId="318"/>
    <cellStyle name="Currency0 3 2" xfId="319"/>
    <cellStyle name="Currency0 4" xfId="320"/>
    <cellStyle name="Currency0 4 2" xfId="321"/>
    <cellStyle name="Currency0 4 3" xfId="322"/>
    <cellStyle name="Currency0 5" xfId="323"/>
    <cellStyle name="Currency0 6" xfId="324"/>
    <cellStyle name="Currency0 6 2" xfId="325"/>
    <cellStyle name="Currency0 7" xfId="326"/>
    <cellStyle name="Currency0 7 2" xfId="327"/>
    <cellStyle name="Currency0 7 3" xfId="328"/>
    <cellStyle name="Currency0 8" xfId="329"/>
    <cellStyle name="Currency0 8 2" xfId="330"/>
    <cellStyle name="Currency0 8 3" xfId="331"/>
    <cellStyle name="Currency0 9" xfId="332"/>
    <cellStyle name="Comma" xfId="333"/>
    <cellStyle name="Čárka 2" xfId="334"/>
    <cellStyle name="Čárka 2 2" xfId="335"/>
    <cellStyle name="Čárka 3" xfId="336"/>
    <cellStyle name="Čárka 3 2" xfId="337"/>
    <cellStyle name="Čárka 3 3" xfId="338"/>
    <cellStyle name="Čárka 4" xfId="339"/>
    <cellStyle name="Čárka 4 2" xfId="340"/>
    <cellStyle name="Čárka 5" xfId="341"/>
    <cellStyle name="Čárka 5 2" xfId="342"/>
    <cellStyle name="Čárka 6" xfId="343"/>
    <cellStyle name="Čárka 7" xfId="344"/>
    <cellStyle name="Čárka 8" xfId="345"/>
    <cellStyle name="čárky 2" xfId="346"/>
    <cellStyle name="Comma [0]" xfId="347"/>
    <cellStyle name="Date" xfId="348"/>
    <cellStyle name="Date 10" xfId="349"/>
    <cellStyle name="Date 10 2" xfId="350"/>
    <cellStyle name="Date 11" xfId="351"/>
    <cellStyle name="Date 12" xfId="352"/>
    <cellStyle name="Date 13" xfId="353"/>
    <cellStyle name="Date 14" xfId="354"/>
    <cellStyle name="Date 15" xfId="355"/>
    <cellStyle name="Date 16" xfId="356"/>
    <cellStyle name="Date 16 2" xfId="357"/>
    <cellStyle name="Date 17" xfId="358"/>
    <cellStyle name="Date 18" xfId="359"/>
    <cellStyle name="Date 18 2" xfId="360"/>
    <cellStyle name="Date 18 3" xfId="361"/>
    <cellStyle name="Date 19" xfId="362"/>
    <cellStyle name="Date 2" xfId="363"/>
    <cellStyle name="Date 2 2" xfId="364"/>
    <cellStyle name="Date 2 3" xfId="365"/>
    <cellStyle name="Date 2 3 2" xfId="366"/>
    <cellStyle name="Date 2 4" xfId="367"/>
    <cellStyle name="Date 20" xfId="368"/>
    <cellStyle name="Date 21" xfId="369"/>
    <cellStyle name="Date 21 2" xfId="370"/>
    <cellStyle name="Date 3" xfId="371"/>
    <cellStyle name="Date 3 2" xfId="372"/>
    <cellStyle name="Date 4" xfId="373"/>
    <cellStyle name="Date 4 2" xfId="374"/>
    <cellStyle name="Date 4 3" xfId="375"/>
    <cellStyle name="Date 5" xfId="376"/>
    <cellStyle name="Date 6" xfId="377"/>
    <cellStyle name="Date 6 2" xfId="378"/>
    <cellStyle name="Date 7" xfId="379"/>
    <cellStyle name="Date 7 2" xfId="380"/>
    <cellStyle name="Date 7 3" xfId="381"/>
    <cellStyle name="Date 8" xfId="382"/>
    <cellStyle name="Date 8 2" xfId="383"/>
    <cellStyle name="Date 8 3" xfId="384"/>
    <cellStyle name="Date 9" xfId="385"/>
    <cellStyle name="des. číslo (1)" xfId="386"/>
    <cellStyle name="des. číslo (1) 2" xfId="387"/>
    <cellStyle name="des. číslo (2)" xfId="388"/>
    <cellStyle name="des. číslo (2) 2" xfId="389"/>
    <cellStyle name="Excel Built-in Normal" xfId="390"/>
    <cellStyle name="Excel Built-in Normal 2" xfId="391"/>
    <cellStyle name="Fixed" xfId="392"/>
    <cellStyle name="Fixed 10" xfId="393"/>
    <cellStyle name="Fixed 10 2" xfId="394"/>
    <cellStyle name="Fixed 11" xfId="395"/>
    <cellStyle name="Fixed 12" xfId="396"/>
    <cellStyle name="Fixed 13" xfId="397"/>
    <cellStyle name="Fixed 14" xfId="398"/>
    <cellStyle name="Fixed 15" xfId="399"/>
    <cellStyle name="Fixed 16" xfId="400"/>
    <cellStyle name="Fixed 16 2" xfId="401"/>
    <cellStyle name="Fixed 17" xfId="402"/>
    <cellStyle name="Fixed 18" xfId="403"/>
    <cellStyle name="Fixed 18 2" xfId="404"/>
    <cellStyle name="Fixed 18 3" xfId="405"/>
    <cellStyle name="Fixed 19" xfId="406"/>
    <cellStyle name="Fixed 2" xfId="407"/>
    <cellStyle name="Fixed 2 2" xfId="408"/>
    <cellStyle name="Fixed 2 3" xfId="409"/>
    <cellStyle name="Fixed 2 3 2" xfId="410"/>
    <cellStyle name="Fixed 2 4" xfId="411"/>
    <cellStyle name="Fixed 20" xfId="412"/>
    <cellStyle name="Fixed 21" xfId="413"/>
    <cellStyle name="Fixed 21 2" xfId="414"/>
    <cellStyle name="Fixed 3" xfId="415"/>
    <cellStyle name="Fixed 3 2" xfId="416"/>
    <cellStyle name="Fixed 4" xfId="417"/>
    <cellStyle name="Fixed 4 2" xfId="418"/>
    <cellStyle name="Fixed 4 3" xfId="419"/>
    <cellStyle name="Fixed 5" xfId="420"/>
    <cellStyle name="Fixed 6" xfId="421"/>
    <cellStyle name="Fixed 6 2" xfId="422"/>
    <cellStyle name="Fixed 7" xfId="423"/>
    <cellStyle name="Fixed 7 2" xfId="424"/>
    <cellStyle name="Fixed 7 3" xfId="425"/>
    <cellStyle name="Fixed 8" xfId="426"/>
    <cellStyle name="Fixed 8 2" xfId="427"/>
    <cellStyle name="Fixed 8 3" xfId="428"/>
    <cellStyle name="Fixed 9" xfId="429"/>
    <cellStyle name="HeaderStyle" xfId="430"/>
    <cellStyle name="HeaderStyle 2" xfId="431"/>
    <cellStyle name="Heading 1" xfId="432"/>
    <cellStyle name="Heading 2" xfId="433"/>
    <cellStyle name="Hyperlink" xfId="434"/>
    <cellStyle name="Hypertextový odkaz 2" xfId="435"/>
    <cellStyle name="Hypertextový odkaz 2 2" xfId="436"/>
    <cellStyle name="Hypertextový odkaz 2 3" xfId="437"/>
    <cellStyle name="Hypertextový odkaz 3" xfId="438"/>
    <cellStyle name="Hypertextový odkaz 3 2" xfId="439"/>
    <cellStyle name="HYSIM_Bold" xfId="440"/>
    <cellStyle name="Chybně" xfId="441"/>
    <cellStyle name="Chybně 2" xfId="442"/>
    <cellStyle name="Chybně 2 2" xfId="443"/>
    <cellStyle name="Chybně 3" xfId="444"/>
    <cellStyle name="Kontrolní buňka" xfId="445"/>
    <cellStyle name="Kontrolní buňka 2" xfId="446"/>
    <cellStyle name="Kontrolní buňka 2 2" xfId="447"/>
    <cellStyle name="Currency" xfId="448"/>
    <cellStyle name="Měna 2" xfId="449"/>
    <cellStyle name="Currency [0]" xfId="450"/>
    <cellStyle name="Nadpis 1" xfId="451"/>
    <cellStyle name="Nadpis 1 2" xfId="452"/>
    <cellStyle name="Nadpis 1 3" xfId="453"/>
    <cellStyle name="Nadpis 2" xfId="454"/>
    <cellStyle name="Nadpis 2 2" xfId="455"/>
    <cellStyle name="Nadpis 2 3" xfId="456"/>
    <cellStyle name="Nadpis 3" xfId="457"/>
    <cellStyle name="Nadpis 3 2" xfId="458"/>
    <cellStyle name="Nadpis 3 3" xfId="459"/>
    <cellStyle name="Nadpis 4" xfId="460"/>
    <cellStyle name="Nadpis 4 2" xfId="461"/>
    <cellStyle name="Nadpis 4 3" xfId="462"/>
    <cellStyle name="Název" xfId="463"/>
    <cellStyle name="Název 2" xfId="464"/>
    <cellStyle name="Název 3" xfId="465"/>
    <cellStyle name="Neutrální" xfId="466"/>
    <cellStyle name="Neutrální 2" xfId="467"/>
    <cellStyle name="Neutrální 2 2" xfId="468"/>
    <cellStyle name="Neutrální 3" xfId="469"/>
    <cellStyle name="normal" xfId="470"/>
    <cellStyle name="normal 10" xfId="471"/>
    <cellStyle name="normal 11" xfId="472"/>
    <cellStyle name="normal 12" xfId="473"/>
    <cellStyle name="normal 13" xfId="474"/>
    <cellStyle name="normal 14" xfId="475"/>
    <cellStyle name="normal 15" xfId="476"/>
    <cellStyle name="normal 15 2" xfId="477"/>
    <cellStyle name="normal 16" xfId="478"/>
    <cellStyle name="normal 17" xfId="479"/>
    <cellStyle name="normal 17 2" xfId="480"/>
    <cellStyle name="normal 17 3" xfId="481"/>
    <cellStyle name="normal 18" xfId="482"/>
    <cellStyle name="normal 19" xfId="483"/>
    <cellStyle name="normal 2" xfId="484"/>
    <cellStyle name="normal 2 2" xfId="485"/>
    <cellStyle name="normal 2 3" xfId="486"/>
    <cellStyle name="normal 20" xfId="487"/>
    <cellStyle name="normal 20 2" xfId="488"/>
    <cellStyle name="normal 3" xfId="489"/>
    <cellStyle name="normal 4" xfId="490"/>
    <cellStyle name="normal 4 2" xfId="491"/>
    <cellStyle name="normal 5" xfId="492"/>
    <cellStyle name="normal 6" xfId="493"/>
    <cellStyle name="normal 6 2" xfId="494"/>
    <cellStyle name="normal 6 3" xfId="495"/>
    <cellStyle name="normal 7" xfId="496"/>
    <cellStyle name="normal 7 2" xfId="497"/>
    <cellStyle name="normal 7 3" xfId="498"/>
    <cellStyle name="normal 8" xfId="499"/>
    <cellStyle name="normal 9" xfId="500"/>
    <cellStyle name="normal 9 2" xfId="501"/>
    <cellStyle name="Normal_HDD (2)" xfId="502"/>
    <cellStyle name="normálne 2" xfId="503"/>
    <cellStyle name="normálne 2 2" xfId="504"/>
    <cellStyle name="Normální 10" xfId="505"/>
    <cellStyle name="Normální 10 2" xfId="506"/>
    <cellStyle name="Normální 10 3" xfId="507"/>
    <cellStyle name="Normální 11" xfId="508"/>
    <cellStyle name="Normální 12" xfId="509"/>
    <cellStyle name="Normální 12 2" xfId="510"/>
    <cellStyle name="Normální 13" xfId="511"/>
    <cellStyle name="Normální 13 2" xfId="512"/>
    <cellStyle name="Normální 14" xfId="513"/>
    <cellStyle name="Normální 14 2" xfId="514"/>
    <cellStyle name="Normální 14 3" xfId="515"/>
    <cellStyle name="Normální 15" xfId="516"/>
    <cellStyle name="Normální 16" xfId="517"/>
    <cellStyle name="Normální 17" xfId="518"/>
    <cellStyle name="Normální 18" xfId="519"/>
    <cellStyle name="Normální 19" xfId="520"/>
    <cellStyle name="normální 2" xfId="521"/>
    <cellStyle name="normální 2 10" xfId="522"/>
    <cellStyle name="normální 2 2" xfId="523"/>
    <cellStyle name="normální 2 2 2" xfId="524"/>
    <cellStyle name="normální 2 2 2 2" xfId="525"/>
    <cellStyle name="normální 2 2 2 3" xfId="526"/>
    <cellStyle name="normální 2 3" xfId="527"/>
    <cellStyle name="normální 2 3 2" xfId="528"/>
    <cellStyle name="normální 2 3 2 2" xfId="529"/>
    <cellStyle name="normální 2 4" xfId="530"/>
    <cellStyle name="normální 2 5" xfId="531"/>
    <cellStyle name="Normální 2 6" xfId="532"/>
    <cellStyle name="Normální 2 6 2" xfId="533"/>
    <cellStyle name="normální 2 7" xfId="534"/>
    <cellStyle name="normální 2 8" xfId="535"/>
    <cellStyle name="Normální 2 9" xfId="536"/>
    <cellStyle name="Normální 20" xfId="537"/>
    <cellStyle name="Normální 21" xfId="538"/>
    <cellStyle name="normální 3" xfId="539"/>
    <cellStyle name="normální 3 2" xfId="540"/>
    <cellStyle name="normální 3 3" xfId="541"/>
    <cellStyle name="Normální 3 4" xfId="542"/>
    <cellStyle name="Normální 3 4 2" xfId="543"/>
    <cellStyle name="normální 3 5" xfId="544"/>
    <cellStyle name="Normální 4" xfId="545"/>
    <cellStyle name="Normální 4 2" xfId="546"/>
    <cellStyle name="Normální 4 2 2" xfId="547"/>
    <cellStyle name="Normální 4 3" xfId="548"/>
    <cellStyle name="Normální 5" xfId="549"/>
    <cellStyle name="Normální 5 2" xfId="550"/>
    <cellStyle name="Normální 6" xfId="551"/>
    <cellStyle name="Normální 6 2" xfId="552"/>
    <cellStyle name="Normální 6 3" xfId="553"/>
    <cellStyle name="Normální 7" xfId="554"/>
    <cellStyle name="Normální 7 2" xfId="555"/>
    <cellStyle name="Normální 7 3" xfId="556"/>
    <cellStyle name="Normální 8" xfId="557"/>
    <cellStyle name="Normální 8 2" xfId="558"/>
    <cellStyle name="Normální 8 3" xfId="559"/>
    <cellStyle name="Normální 9" xfId="560"/>
    <cellStyle name="Normální 9 2" xfId="561"/>
    <cellStyle name="Normální 9 3" xfId="562"/>
    <cellStyle name="Percent" xfId="563"/>
    <cellStyle name="Percent 10" xfId="564"/>
    <cellStyle name="Percent 11" xfId="565"/>
    <cellStyle name="Percent 12" xfId="566"/>
    <cellStyle name="Percent 13" xfId="567"/>
    <cellStyle name="Percent 14" xfId="568"/>
    <cellStyle name="Percent 15" xfId="569"/>
    <cellStyle name="Percent 15 2" xfId="570"/>
    <cellStyle name="Percent 16" xfId="571"/>
    <cellStyle name="Percent 17" xfId="572"/>
    <cellStyle name="Percent 17 2" xfId="573"/>
    <cellStyle name="Percent 17 3" xfId="574"/>
    <cellStyle name="Percent 18" xfId="575"/>
    <cellStyle name="Percent 19" xfId="576"/>
    <cellStyle name="Percent 2" xfId="577"/>
    <cellStyle name="Percent 2 2" xfId="578"/>
    <cellStyle name="Percent 2 3" xfId="579"/>
    <cellStyle name="Percent 20" xfId="580"/>
    <cellStyle name="Percent 20 2" xfId="581"/>
    <cellStyle name="Percent 3" xfId="582"/>
    <cellStyle name="Percent 4" xfId="583"/>
    <cellStyle name="Percent 4 2" xfId="584"/>
    <cellStyle name="Percent 5" xfId="585"/>
    <cellStyle name="Percent 6" xfId="586"/>
    <cellStyle name="Percent 6 2" xfId="587"/>
    <cellStyle name="Percent 6 3" xfId="588"/>
    <cellStyle name="Percent 7" xfId="589"/>
    <cellStyle name="Percent 7 2" xfId="590"/>
    <cellStyle name="Percent 7 3" xfId="591"/>
    <cellStyle name="Percent 8" xfId="592"/>
    <cellStyle name="Percent 9" xfId="593"/>
    <cellStyle name="Percent 9 2" xfId="594"/>
    <cellStyle name="Followed Hyperlink" xfId="595"/>
    <cellStyle name="Poznámka" xfId="596"/>
    <cellStyle name="Poznámka 2" xfId="597"/>
    <cellStyle name="Poznámka 2 2" xfId="598"/>
    <cellStyle name="Poznámka 3" xfId="599"/>
    <cellStyle name="procent 2" xfId="600"/>
    <cellStyle name="procent 2 2" xfId="601"/>
    <cellStyle name="procent 3" xfId="602"/>
    <cellStyle name="procent 3 2" xfId="603"/>
    <cellStyle name="procent 4" xfId="604"/>
    <cellStyle name="Percent" xfId="605"/>
    <cellStyle name="Procenta 10" xfId="606"/>
    <cellStyle name="Procenta 10 2" xfId="607"/>
    <cellStyle name="Procenta 10 3" xfId="608"/>
    <cellStyle name="Procenta 11" xfId="609"/>
    <cellStyle name="Procenta 12" xfId="610"/>
    <cellStyle name="Procenta 13" xfId="611"/>
    <cellStyle name="Procenta 14" xfId="612"/>
    <cellStyle name="Procenta 15" xfId="613"/>
    <cellStyle name="Procenta 15 2" xfId="614"/>
    <cellStyle name="Procenta 16" xfId="615"/>
    <cellStyle name="Procenta 17" xfId="616"/>
    <cellStyle name="Procenta 17 2" xfId="617"/>
    <cellStyle name="Procenta 17 3" xfId="618"/>
    <cellStyle name="Procenta 18" xfId="619"/>
    <cellStyle name="Procenta 19" xfId="620"/>
    <cellStyle name="Procenta 2" xfId="621"/>
    <cellStyle name="Procenta 2 2" xfId="622"/>
    <cellStyle name="Procenta 2 3" xfId="623"/>
    <cellStyle name="Procenta 2 3 2" xfId="624"/>
    <cellStyle name="Procenta 2 4" xfId="625"/>
    <cellStyle name="Procenta 20" xfId="626"/>
    <cellStyle name="Procenta 20 2" xfId="627"/>
    <cellStyle name="Procenta 20 3" xfId="628"/>
    <cellStyle name="Procenta 21" xfId="629"/>
    <cellStyle name="Procenta 21 2" xfId="630"/>
    <cellStyle name="Procenta 22" xfId="631"/>
    <cellStyle name="Procenta 3" xfId="632"/>
    <cellStyle name="Procenta 3 2" xfId="633"/>
    <cellStyle name="Procenta 4" xfId="634"/>
    <cellStyle name="Procenta 4 2" xfId="635"/>
    <cellStyle name="Procenta 4 3" xfId="636"/>
    <cellStyle name="Procenta 5" xfId="637"/>
    <cellStyle name="Procenta 6" xfId="638"/>
    <cellStyle name="Procenta 6 2" xfId="639"/>
    <cellStyle name="Procenta 6 3" xfId="640"/>
    <cellStyle name="Procenta 6 3 2" xfId="641"/>
    <cellStyle name="Procenta 6 3 3" xfId="642"/>
    <cellStyle name="Procenta 7" xfId="643"/>
    <cellStyle name="Procenta 7 2" xfId="644"/>
    <cellStyle name="Procenta 7 2 2" xfId="645"/>
    <cellStyle name="Procenta 7 3" xfId="646"/>
    <cellStyle name="Procenta 8" xfId="647"/>
    <cellStyle name="Procenta 8 2" xfId="648"/>
    <cellStyle name="Procenta 9" xfId="649"/>
    <cellStyle name="Propojená buňka" xfId="650"/>
    <cellStyle name="Propojená buňka 2" xfId="651"/>
    <cellStyle name="Propojená buňka 3" xfId="652"/>
    <cellStyle name="Spolu" xfId="653"/>
    <cellStyle name="Správně" xfId="654"/>
    <cellStyle name="Správně 2" xfId="655"/>
    <cellStyle name="Správně 2 2" xfId="656"/>
    <cellStyle name="Správně 3" xfId="657"/>
    <cellStyle name="Standaard_Blad1_3" xfId="658"/>
    <cellStyle name="Styl 1" xfId="659"/>
    <cellStyle name="Styl 1 2" xfId="660"/>
    <cellStyle name="Styl 1 3" xfId="661"/>
    <cellStyle name="Štýl 1" xfId="662"/>
    <cellStyle name="Telefonek" xfId="663"/>
    <cellStyle name="Text upozornění" xfId="664"/>
    <cellStyle name="Text upozornění 2" xfId="665"/>
    <cellStyle name="Text upozornenia" xfId="666"/>
    <cellStyle name="Titul" xfId="667"/>
    <cellStyle name="Total" xfId="668"/>
    <cellStyle name="Total 10" xfId="669"/>
    <cellStyle name="Total 10 2" xfId="670"/>
    <cellStyle name="Total 11" xfId="671"/>
    <cellStyle name="Total 12" xfId="672"/>
    <cellStyle name="Total 13" xfId="673"/>
    <cellStyle name="Total 14" xfId="674"/>
    <cellStyle name="Total 15" xfId="675"/>
    <cellStyle name="Total 16" xfId="676"/>
    <cellStyle name="Total 16 2" xfId="677"/>
    <cellStyle name="Total 17" xfId="678"/>
    <cellStyle name="Total 18" xfId="679"/>
    <cellStyle name="Total 18 2" xfId="680"/>
    <cellStyle name="Total 18 3" xfId="681"/>
    <cellStyle name="Total 19" xfId="682"/>
    <cellStyle name="Total 2" xfId="683"/>
    <cellStyle name="Total 2 2" xfId="684"/>
    <cellStyle name="Total 2 3" xfId="685"/>
    <cellStyle name="Total 2 3 2" xfId="686"/>
    <cellStyle name="Total 2 4" xfId="687"/>
    <cellStyle name="Total 20" xfId="688"/>
    <cellStyle name="Total 21" xfId="689"/>
    <cellStyle name="Total 21 2" xfId="690"/>
    <cellStyle name="Total 3" xfId="691"/>
    <cellStyle name="Total 3 2" xfId="692"/>
    <cellStyle name="Total 4" xfId="693"/>
    <cellStyle name="Total 4 2" xfId="694"/>
    <cellStyle name="Total 4 3" xfId="695"/>
    <cellStyle name="Total 5" xfId="696"/>
    <cellStyle name="Total 6" xfId="697"/>
    <cellStyle name="Total 6 2" xfId="698"/>
    <cellStyle name="Total 7" xfId="699"/>
    <cellStyle name="Total 7 2" xfId="700"/>
    <cellStyle name="Total 7 3" xfId="701"/>
    <cellStyle name="Total 8" xfId="702"/>
    <cellStyle name="Total 8 2" xfId="703"/>
    <cellStyle name="Total 8 3" xfId="704"/>
    <cellStyle name="Total 9" xfId="705"/>
    <cellStyle name="Vstup" xfId="706"/>
    <cellStyle name="Vstup 2" xfId="707"/>
    <cellStyle name="Vstup 2 2" xfId="708"/>
    <cellStyle name="Vstup 3" xfId="709"/>
    <cellStyle name="Výpočet" xfId="710"/>
    <cellStyle name="Výpočet 2" xfId="711"/>
    <cellStyle name="Výpočet 2 2" xfId="712"/>
    <cellStyle name="Výpočet 3" xfId="713"/>
    <cellStyle name="Výstup" xfId="714"/>
    <cellStyle name="Výstup 2" xfId="715"/>
    <cellStyle name="Výstup 2 2" xfId="716"/>
    <cellStyle name="Výstup 3" xfId="717"/>
    <cellStyle name="Vysvětlující text" xfId="718"/>
    <cellStyle name="Vysvětlující text 2" xfId="719"/>
    <cellStyle name="Vysvetľujúci text" xfId="720"/>
    <cellStyle name="Zvýraznění 1" xfId="721"/>
    <cellStyle name="Zvýraznění 1 2" xfId="722"/>
    <cellStyle name="Zvýraznění 1 2 2" xfId="723"/>
    <cellStyle name="Zvýraznění 1 3" xfId="724"/>
    <cellStyle name="Zvýraznění 2" xfId="725"/>
    <cellStyle name="Zvýraznění 2 2" xfId="726"/>
    <cellStyle name="Zvýraznění 2 2 2" xfId="727"/>
    <cellStyle name="Zvýraznění 2 3" xfId="728"/>
    <cellStyle name="Zvýraznění 3" xfId="729"/>
    <cellStyle name="Zvýraznění 3 2" xfId="730"/>
    <cellStyle name="Zvýraznění 3 2 2" xfId="731"/>
    <cellStyle name="Zvýraznění 3 3" xfId="732"/>
    <cellStyle name="Zvýraznění 4" xfId="733"/>
    <cellStyle name="Zvýraznění 4 2" xfId="734"/>
    <cellStyle name="Zvýraznění 4 2 2" xfId="735"/>
    <cellStyle name="Zvýraznění 4 3" xfId="736"/>
    <cellStyle name="Zvýraznění 5" xfId="737"/>
    <cellStyle name="Zvýraznění 5 2" xfId="738"/>
    <cellStyle name="Zvýraznění 5 2 2" xfId="739"/>
    <cellStyle name="Zvýraznění 6" xfId="740"/>
    <cellStyle name="Zvýraznění 6 2" xfId="741"/>
    <cellStyle name="Zvýraznění 6 2 2" xfId="742"/>
    <cellStyle name="Zvýraznění 6 3" xfId="743"/>
    <cellStyle name="Zvýraznenie1" xfId="744"/>
    <cellStyle name="Zvýraznenie2" xfId="745"/>
    <cellStyle name="Zvýraznenie3" xfId="746"/>
    <cellStyle name="Zvýraznenie4" xfId="747"/>
    <cellStyle name="Zvýraznenie5" xfId="748"/>
    <cellStyle name="Zvýraznenie6" xfId="7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dek\xxx%20PROJEKTY%20xxx\2006\RE-2006-13%20-%20M&#282;STO%20JABLUNKOV%20-%20Rekonstrukce%20budovy\HRANICE%20-%20Podkklad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ek.elias\Desktop\PROFAKTUM\ZAK&#193;ZKY\x%2009-30%20-%20STATUT&#193;RN&#205;%20M&#282;STO%20OSTRAVA%20-%20Pavilon%20evoluce\DARKOV%20-%20FAP%20var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ek.elias\Desktop\Ji&#345;&#237;%20&#352;afar&#269;&#237;k\Local%20Settings\Temporary%20Internet%20Files\OLK9F\DARKOV%20-%20FAP%20var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Srom\ADokumenty%20G\A%20Rozbory\Rozbory\Rozbor%201%20-%2012%202008\Vypocty\Rozbory\rozbor%2012%202008%20priprava%20z%201206%20Fej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2013\VILLA%20REGENHART%20-%20Renesance%20Vily%20Regenhart%20-%20luxusn&#237;%20Spa&amp;Wellness\Podklady\Cenov&#233;%20nab&#237;dky\scan\CN%20G120364a-73-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ek.elias\Desktop\Ji&#345;&#237;%20&#352;afar&#269;&#237;k\Local%20Settings\Temporary%20Internet%20Files\OLK9F\Podklady\M&#282;STO%20ORLOV&#193;%20-%20Podklady%20pro%20CB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etovska\Dokumenty\rozbor\6%2003\6%2002\6%2001\plze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ek.elias\Desktop\DATA_RADEK\OBEC%20BOHUSLAVICE%20-%20Obecn&#237;%20d&#367;m%20Bohuslavice%20-%20p&#345;&#237;stavba%20a%20stavebn&#237;%20&#250;pravy\Podklady\DARKOV%20-%20FAP%20va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ZOO%20OSTRAVA%20-%20&#268;estn&#233;%20prohl&#225;&#353;en&#237;%20o%20v&#283;t&#353;inov&#253;ch%20v&#253;daj&#237;ch-od%20GH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DARKOV%20-%20FAP%20va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PROFAKTUM\ZAK&#193;ZKY\x%2009-30%20-%20STATUT&#193;RN&#205;%20M&#282;STO%20OSTRAVA%20-%20Pavilon%20evoluce\DARKOV%20-%20FAP%20va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ihovnik\AppData\Local\Microsoft\Windows\Temporary%20Internet%20Files\Content.Outlook\JBQZ00RV\DARKOV%20-%20FAP%20var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Ji&#345;&#237;%20&#352;afar&#269;&#237;k\Local%20Settings\Temporary%20Internet%20Files\OLK9F\DARKOV%20-%20FAP%20var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Podklady\M&#282;STO%20ORLOV&#193;%20-%20Podklady%20pro%20CB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Ji&#345;&#237;%20&#352;afar&#269;&#237;k\Local%20Settings\Temporary%20Internet%20Files\OLK9F\Podklady\M&#282;STO%20ORLOV&#193;%20-%20Podklady%20pro%20CB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12-10%20-%20SL&#201;VARNY%20T&#344;INEC%20-%20Inovace%20procesu%20formov&#225;n&#237;%20a%20v&#253;roby%20odlitk&#367;\DATA_RADEK\OBEC%20BOHUSLAVICE%20-%20Obecn&#237;%20d&#367;m%20Bohuslavice%20-%20p&#345;&#237;stavba%20a%20stavebn&#237;%20&#250;pravy\Podklady\DARKOV%20-%20FAP%20var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rom\Dokumenty\1\Vru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4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rom\Documents\Se&#353;it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2016\M&#282;STO%20KOP&#344;IVNICE%20-%20Po&#345;&#237;zen&#237;%20techniky%20pro%20jednotku%20po&#382;&#225;rn&#237;%20ochrany%20IZS\DARKOV%20-%20FAP%20var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2016\M&#282;STO%20KOP&#344;IVNICE%20-%20Po&#345;&#237;zen&#237;%20techniky%20pro%20jednotku%20po&#382;&#225;rn&#237;%20ochrany%20IZS\KOP&#344;IVNICE%20-%20Modul%20CBA%20-%20FA%20a%20E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2016\M&#282;STO%20KOP&#344;IVNICE%20-%20Po&#345;&#237;zen&#237;%20techniky%20pro%20jednotku%20po&#382;&#225;rn&#237;%20ochrany%20IZS\Podklady\M&#282;STO%20ORLOV&#193;%20-%20Podklady%20pro%20C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_RADEK\OBEC%20BOHUSLAVICE%20-%20Obecn&#237;%20d&#367;m%20Bohuslavice%20-%20p&#345;&#237;stavba%20a%20stavebn&#237;%20&#250;pravy\Podklady\DARKOV%20-%20FAP%20va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ihovnik\AppData\Local\Microsoft\Windows\Temporary%20Internet%20Files\Content.Outlook\JBQZ00RV\Podklady\M&#282;STO%20ORLOV&#193;%20-%20Podklady%20pro%20CB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RAT\xxx%20PROJEKTY%20xxx\2009\M&#282;STO%20KRNOV%20-%20Regenerace%20brownfield%20Kas&#225;rna%20-%20RE%20-%202009\M&#282;STO%20KRNOV%20-%20Finan&#269;n&#237;%20pl&#225;n%20a%20CB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2013\MORAVSKOSLEZSK&#221;%20KRAJ%20-%20Modernizace%20chemick&#253;ch%20laborato&#345;&#237;%20na%20SP&#352;%20chemick&#233;%20v%20Ostrav&#283;\v&#237;tkovick&#2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03-31%20-%20DPO%20-%20Modernizace%20zast&#225;vek%20Kino%20Luna\Podklady\MDPO%20-%20Rozbory%20hospoda&#345;en&#237;%202008%20a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ek.elias\Desktop\ZOO%20OSTRAVA%20-%20&#268;estn&#233;%20prohl&#225;&#353;en&#237;%20o%20v&#283;t&#353;inov&#253;ch%20v&#253;daj&#237;ch-od%20GH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AKTUM\ZAK&#193;ZKY\x%2003-31%20-%20DPO%20-%20Modernizace%20zast&#225;vek%20Kino%20Luna\Autobu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OBCÍ"/>
      <sheetName val="Konkurence"/>
      <sheetName val="Komparace"/>
      <sheetName val="POPTÁVKA - skupiny"/>
      <sheetName val="POPTÁVKA - individuální"/>
      <sheetName val="OBJEKTY"/>
      <sheetName val="MÍSTNOST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V "/>
      <sheetName val="tvorba HV "/>
      <sheetName val="HV"/>
      <sheetName val="vn abs"/>
      <sheetName val="vn na 1 km"/>
      <sheetName val="List1"/>
      <sheetName val="HV MHD"/>
      <sheetName val="př. osoby14"/>
      <sheetName val="přepr. os.15"/>
      <sheetName val="př. osoby16"/>
      <sheetName val="př. osoby16 08"/>
      <sheetName val="invest "/>
      <sheetName val="dopr.prosTR"/>
      <sheetName val="dopr.prosTR08"/>
      <sheetName val="dopr.prosBUS"/>
      <sheetName val="dopr.prosBUS 08"/>
      <sheetName val="pohl"/>
      <sheetName val="materiál"/>
      <sheetName val="List2"/>
      <sheetName val="materiál08"/>
      <sheetName val="stat.přehl.06"/>
      <sheetName val="stat.přehl2 06"/>
      <sheetName val="stat.přehl.08"/>
      <sheetName val="stat.přehl2 08"/>
      <sheetName val="Pohledavky"/>
      <sheetName val="16 0"/>
      <sheetName val="16 1"/>
      <sheetName val="16 2"/>
      <sheetName val="16 3"/>
      <sheetName val="nehod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ava 1-6 01"/>
      <sheetName val="List1"/>
      <sheetName val="List2"/>
      <sheetName val="List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ochy"/>
      <sheetName val="Investice"/>
      <sheetName val="SO 02"/>
      <sheetName val="Definice pojmů1"/>
      <sheetName val="Definice pojmů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AP model"/>
      <sheetName val="VST-Rozpočet"/>
      <sheetName val="VST-Financování"/>
      <sheetName val="VST-Úvěr"/>
      <sheetName val="Dem-MSK"/>
      <sheetName val="Dem-ZLK"/>
      <sheetName val="Dem-OLK"/>
      <sheetName val="Dem-JMK"/>
      <sheetName val="Pot-MSK"/>
      <sheetName val="Pot-ZLK"/>
      <sheetName val="Pot-OLK"/>
      <sheetName val="Pot-JMK"/>
      <sheetName val="Kon-ORT"/>
      <sheetName val="Kon-LAZ"/>
      <sheetName val="VST-Poptávka"/>
      <sheetName val="VST-Kalkulace"/>
      <sheetName val="VST-Výnosy"/>
      <sheetName val="VST-Náklady"/>
      <sheetName val="KALKULACE"/>
      <sheetName val="FINANČNÍ PLÁN"/>
      <sheetName val="VÝSLEDOVKA"/>
      <sheetName val="ROZVAHA"/>
      <sheetName val="CASH FLOW"/>
      <sheetName val="UDRŽITELNOST"/>
      <sheetName val="EFEKTIVNOST"/>
      <sheetName val="CITLIVOST"/>
      <sheetName val="NÁVRATNOST"/>
    </sheetNames>
    <sheetDataSet>
      <sheetData sheetId="4">
        <row r="5">
          <cell r="B5" t="str">
            <v>Věková skupina</v>
          </cell>
          <cell r="C5">
            <v>2005</v>
          </cell>
          <cell r="D5">
            <v>2006</v>
          </cell>
          <cell r="E5" t="str">
            <v>Index</v>
          </cell>
          <cell r="F5">
            <v>2007</v>
          </cell>
          <cell r="G5" t="str">
            <v>Index</v>
          </cell>
          <cell r="H5">
            <v>2008</v>
          </cell>
          <cell r="I5" t="str">
            <v>Index</v>
          </cell>
          <cell r="J5">
            <v>2009</v>
          </cell>
          <cell r="K5" t="str">
            <v>Index</v>
          </cell>
          <cell r="L5">
            <v>2010</v>
          </cell>
          <cell r="M5" t="str">
            <v>Index</v>
          </cell>
          <cell r="N5">
            <v>2011</v>
          </cell>
          <cell r="O5" t="str">
            <v>Index</v>
          </cell>
          <cell r="P5">
            <v>2012</v>
          </cell>
          <cell r="Q5" t="str">
            <v>Index</v>
          </cell>
          <cell r="R5">
            <v>2013</v>
          </cell>
          <cell r="S5" t="str">
            <v>Index</v>
          </cell>
          <cell r="T5">
            <v>2014</v>
          </cell>
          <cell r="U5" t="str">
            <v>Index</v>
          </cell>
          <cell r="V5">
            <v>2015</v>
          </cell>
          <cell r="W5" t="str">
            <v>Index</v>
          </cell>
          <cell r="X5">
            <v>2016</v>
          </cell>
          <cell r="Y5" t="str">
            <v>Index</v>
          </cell>
          <cell r="Z5">
            <v>2017</v>
          </cell>
          <cell r="AA5" t="str">
            <v>Index</v>
          </cell>
          <cell r="AB5">
            <v>2018</v>
          </cell>
          <cell r="AC5" t="str">
            <v>Index</v>
          </cell>
          <cell r="AD5">
            <v>2019</v>
          </cell>
          <cell r="AE5" t="str">
            <v>Index</v>
          </cell>
          <cell r="AF5">
            <v>2020</v>
          </cell>
          <cell r="AG5" t="str">
            <v>Index</v>
          </cell>
          <cell r="AH5">
            <v>2021</v>
          </cell>
          <cell r="AI5" t="str">
            <v>Index</v>
          </cell>
          <cell r="AJ5">
            <v>2022</v>
          </cell>
          <cell r="AK5" t="str">
            <v>Index</v>
          </cell>
          <cell r="AL5">
            <v>2023</v>
          </cell>
          <cell r="AM5" t="str">
            <v>Index</v>
          </cell>
          <cell r="AN5">
            <v>2024</v>
          </cell>
          <cell r="AO5" t="str">
            <v>Index</v>
          </cell>
          <cell r="AP5">
            <v>2025</v>
          </cell>
          <cell r="AQ5" t="str">
            <v>Index</v>
          </cell>
          <cell r="AR5">
            <v>2026</v>
          </cell>
          <cell r="AS5" t="str">
            <v>Index</v>
          </cell>
          <cell r="AT5">
            <v>2027</v>
          </cell>
          <cell r="AU5" t="str">
            <v>Index</v>
          </cell>
          <cell r="AV5">
            <v>2028</v>
          </cell>
          <cell r="AW5" t="str">
            <v>Index</v>
          </cell>
          <cell r="AX5">
            <v>2029</v>
          </cell>
          <cell r="AY5" t="str">
            <v>Index</v>
          </cell>
          <cell r="AZ5">
            <v>2030</v>
          </cell>
          <cell r="BA5" t="str">
            <v>Index</v>
          </cell>
          <cell r="BB5">
            <v>2031</v>
          </cell>
          <cell r="BC5" t="str">
            <v>Index</v>
          </cell>
          <cell r="BD5">
            <v>2032</v>
          </cell>
          <cell r="BE5" t="str">
            <v>Index</v>
          </cell>
          <cell r="BF5">
            <v>2033</v>
          </cell>
          <cell r="BG5" t="str">
            <v>Index</v>
          </cell>
          <cell r="BH5">
            <v>2034</v>
          </cell>
          <cell r="BI5" t="str">
            <v>Index</v>
          </cell>
          <cell r="BJ5">
            <v>2035</v>
          </cell>
          <cell r="BK5" t="str">
            <v>Index</v>
          </cell>
          <cell r="BL5">
            <v>2036</v>
          </cell>
          <cell r="BM5" t="str">
            <v>Index</v>
          </cell>
          <cell r="BN5">
            <v>2037</v>
          </cell>
          <cell r="BO5" t="str">
            <v>Index</v>
          </cell>
          <cell r="BP5">
            <v>2038</v>
          </cell>
          <cell r="BQ5" t="str">
            <v>Index</v>
          </cell>
          <cell r="BR5">
            <v>2039</v>
          </cell>
          <cell r="BS5" t="str">
            <v>Index</v>
          </cell>
          <cell r="BT5">
            <v>2040</v>
          </cell>
          <cell r="BU5" t="str">
            <v>Index</v>
          </cell>
          <cell r="BV5">
            <v>2041</v>
          </cell>
          <cell r="BW5" t="str">
            <v>Index</v>
          </cell>
          <cell r="BX5">
            <v>2042</v>
          </cell>
          <cell r="BY5" t="str">
            <v>Index</v>
          </cell>
          <cell r="BZ5">
            <v>2043</v>
          </cell>
          <cell r="CA5" t="str">
            <v>Index</v>
          </cell>
          <cell r="CB5">
            <v>2044</v>
          </cell>
          <cell r="CC5" t="str">
            <v>Index</v>
          </cell>
          <cell r="CD5">
            <v>2045</v>
          </cell>
          <cell r="CE5" t="str">
            <v>Index</v>
          </cell>
          <cell r="CF5">
            <v>2046</v>
          </cell>
          <cell r="CG5" t="str">
            <v>Index</v>
          </cell>
          <cell r="CH5">
            <v>2047</v>
          </cell>
          <cell r="CI5" t="str">
            <v>Index</v>
          </cell>
          <cell r="CJ5">
            <v>2048</v>
          </cell>
          <cell r="CK5" t="str">
            <v>Index</v>
          </cell>
          <cell r="CL5">
            <v>2049</v>
          </cell>
          <cell r="CM5" t="str">
            <v>Index</v>
          </cell>
          <cell r="CN5">
            <v>2050</v>
          </cell>
        </row>
        <row r="6">
          <cell r="B6" t="str">
            <v>   0-4</v>
          </cell>
          <cell r="C6">
            <v>29093</v>
          </cell>
          <cell r="D6">
            <v>29157</v>
          </cell>
          <cell r="E6">
            <v>1.0021998418863645</v>
          </cell>
          <cell r="F6">
            <v>29340</v>
          </cell>
          <cell r="G6">
            <v>1.0062763658812635</v>
          </cell>
          <cell r="H6">
            <v>29466</v>
          </cell>
          <cell r="I6">
            <v>1.0042944785276073</v>
          </cell>
          <cell r="J6">
            <v>29498</v>
          </cell>
          <cell r="K6">
            <v>1.0010859974207562</v>
          </cell>
          <cell r="L6">
            <v>29454</v>
          </cell>
          <cell r="M6">
            <v>0.9985083734490474</v>
          </cell>
          <cell r="N6">
            <v>29387</v>
          </cell>
          <cell r="O6">
            <v>0.9977252665172812</v>
          </cell>
          <cell r="P6">
            <v>29297</v>
          </cell>
          <cell r="Q6">
            <v>0.996937421308742</v>
          </cell>
          <cell r="R6">
            <v>29184</v>
          </cell>
          <cell r="S6">
            <v>0.9961429497900809</v>
          </cell>
          <cell r="T6">
            <v>29043</v>
          </cell>
          <cell r="U6">
            <v>0.9951685855263158</v>
          </cell>
          <cell r="V6">
            <v>28867</v>
          </cell>
          <cell r="W6">
            <v>0.9939400199703887</v>
          </cell>
          <cell r="X6">
            <v>28650</v>
          </cell>
          <cell r="Y6">
            <v>0.9924827657879239</v>
          </cell>
          <cell r="Z6">
            <v>28390</v>
          </cell>
          <cell r="AA6">
            <v>0.9909249563699826</v>
          </cell>
          <cell r="AB6">
            <v>28084</v>
          </cell>
          <cell r="AC6">
            <v>0.9892215568862276</v>
          </cell>
          <cell r="AD6">
            <v>27735</v>
          </cell>
          <cell r="AE6">
            <v>0.9875729952998148</v>
          </cell>
          <cell r="AF6">
            <v>27337</v>
          </cell>
          <cell r="AG6">
            <v>0.9856499008473049</v>
          </cell>
          <cell r="AH6">
            <v>26897</v>
          </cell>
          <cell r="AI6">
            <v>0.9839045981636609</v>
          </cell>
          <cell r="AJ6">
            <v>26421</v>
          </cell>
          <cell r="AK6">
            <v>0.9823028590549132</v>
          </cell>
          <cell r="AL6">
            <v>25915</v>
          </cell>
          <cell r="AM6">
            <v>0.9808485674274251</v>
          </cell>
          <cell r="AN6">
            <v>25396</v>
          </cell>
          <cell r="AO6">
            <v>0.9799729886166313</v>
          </cell>
          <cell r="AP6">
            <v>24874</v>
          </cell>
          <cell r="AQ6">
            <v>0.9794455819814144</v>
          </cell>
          <cell r="AR6">
            <v>24367</v>
          </cell>
          <cell r="AS6">
            <v>0.9796172710460722</v>
          </cell>
          <cell r="AT6">
            <v>23890</v>
          </cell>
          <cell r="AU6">
            <v>0.9804243444002134</v>
          </cell>
          <cell r="AV6">
            <v>23462</v>
          </cell>
          <cell r="AW6">
            <v>0.9820845542067811</v>
          </cell>
          <cell r="AX6">
            <v>23092</v>
          </cell>
          <cell r="AY6">
            <v>0.9842298184298014</v>
          </cell>
          <cell r="AZ6">
            <v>22791</v>
          </cell>
          <cell r="BA6">
            <v>0.9869651827472717</v>
          </cell>
          <cell r="BB6">
            <v>22532</v>
          </cell>
          <cell r="BC6">
            <v>0.9886358650344435</v>
          </cell>
          <cell r="BD6">
            <v>22310</v>
          </cell>
          <cell r="BE6">
            <v>0.9901473459968045</v>
          </cell>
          <cell r="BF6">
            <v>22124</v>
          </cell>
          <cell r="BG6">
            <v>0.9916629314208875</v>
          </cell>
          <cell r="BH6">
            <v>21963</v>
          </cell>
          <cell r="BI6">
            <v>0.9927228349303924</v>
          </cell>
          <cell r="BJ6">
            <v>21819</v>
          </cell>
          <cell r="BK6">
            <v>0.9934435186449938</v>
          </cell>
          <cell r="BL6">
            <v>21714</v>
          </cell>
          <cell r="BM6">
            <v>0.9951876804619827</v>
          </cell>
          <cell r="BN6">
            <v>21633</v>
          </cell>
          <cell r="BO6">
            <v>0.9962696877590494</v>
          </cell>
          <cell r="BP6">
            <v>21564</v>
          </cell>
          <cell r="BQ6">
            <v>0.9968104285119955</v>
          </cell>
          <cell r="BR6">
            <v>21497</v>
          </cell>
          <cell r="BS6">
            <v>0.9968929697644222</v>
          </cell>
          <cell r="BT6">
            <v>21428</v>
          </cell>
          <cell r="BU6">
            <v>0.996790249802298</v>
          </cell>
          <cell r="BV6">
            <v>21345</v>
          </cell>
          <cell r="BW6">
            <v>0.9961265633750234</v>
          </cell>
          <cell r="BX6">
            <v>21247</v>
          </cell>
          <cell r="BY6">
            <v>0.9954087608339189</v>
          </cell>
          <cell r="BZ6">
            <v>21129</v>
          </cell>
          <cell r="CA6">
            <v>0.9944462747682026</v>
          </cell>
          <cell r="CB6">
            <v>20992</v>
          </cell>
          <cell r="CC6">
            <v>0.993516020635146</v>
          </cell>
          <cell r="CD6">
            <v>20830</v>
          </cell>
          <cell r="CE6">
            <v>0.9922827743902439</v>
          </cell>
          <cell r="CF6">
            <v>20646</v>
          </cell>
          <cell r="CG6">
            <v>0.9911665866538646</v>
          </cell>
          <cell r="CH6">
            <v>20439</v>
          </cell>
          <cell r="CI6">
            <v>0.9899738448125545</v>
          </cell>
          <cell r="CJ6">
            <v>20212</v>
          </cell>
          <cell r="CK6">
            <v>0.9888937814961593</v>
          </cell>
          <cell r="CL6">
            <v>19966</v>
          </cell>
          <cell r="CM6">
            <v>0.9878290124678409</v>
          </cell>
          <cell r="CN6">
            <v>19705</v>
          </cell>
        </row>
        <row r="7">
          <cell r="B7" t="str">
            <v>   5-9</v>
          </cell>
          <cell r="C7">
            <v>29105</v>
          </cell>
          <cell r="D7">
            <v>28863</v>
          </cell>
          <cell r="E7">
            <v>0.9916852774437382</v>
          </cell>
          <cell r="F7">
            <v>28609</v>
          </cell>
          <cell r="G7">
            <v>0.9911998059799744</v>
          </cell>
          <cell r="H7">
            <v>28663</v>
          </cell>
          <cell r="I7">
            <v>1.0018875179139433</v>
          </cell>
          <cell r="J7">
            <v>28874</v>
          </cell>
          <cell r="K7">
            <v>1.0073614066915535</v>
          </cell>
          <cell r="L7">
            <v>29053</v>
          </cell>
          <cell r="M7">
            <v>1.0061993488952</v>
          </cell>
          <cell r="N7">
            <v>29114</v>
          </cell>
          <cell r="O7">
            <v>1.0020996110556568</v>
          </cell>
          <cell r="P7">
            <v>29301</v>
          </cell>
          <cell r="Q7">
            <v>1.006423026722539</v>
          </cell>
          <cell r="R7">
            <v>29424</v>
          </cell>
          <cell r="S7">
            <v>1.0041978089485</v>
          </cell>
          <cell r="T7">
            <v>29458</v>
          </cell>
          <cell r="U7">
            <v>1.0011555193039696</v>
          </cell>
          <cell r="V7">
            <v>29413</v>
          </cell>
          <cell r="W7">
            <v>0.9984724013850227</v>
          </cell>
          <cell r="X7">
            <v>29345</v>
          </cell>
          <cell r="Y7">
            <v>0.9976880970999218</v>
          </cell>
          <cell r="Z7">
            <v>29257</v>
          </cell>
          <cell r="AA7">
            <v>0.9970011927074459</v>
          </cell>
          <cell r="AB7">
            <v>29144</v>
          </cell>
          <cell r="AC7">
            <v>0.9961376764534983</v>
          </cell>
          <cell r="AD7">
            <v>29002</v>
          </cell>
          <cell r="AE7">
            <v>0.9951276420532528</v>
          </cell>
          <cell r="AF7">
            <v>28827</v>
          </cell>
          <cell r="AG7">
            <v>0.9939659333839046</v>
          </cell>
          <cell r="AH7">
            <v>28611</v>
          </cell>
          <cell r="AI7">
            <v>0.9925070246643771</v>
          </cell>
          <cell r="AJ7">
            <v>28350</v>
          </cell>
          <cell r="AK7">
            <v>0.9908776344762504</v>
          </cell>
          <cell r="AL7">
            <v>28047</v>
          </cell>
          <cell r="AM7">
            <v>0.9893121693121694</v>
          </cell>
          <cell r="AN7">
            <v>27695</v>
          </cell>
          <cell r="AO7">
            <v>0.9874496381074624</v>
          </cell>
          <cell r="AP7">
            <v>27299</v>
          </cell>
          <cell r="AQ7">
            <v>0.985701390142625</v>
          </cell>
          <cell r="AR7">
            <v>26861</v>
          </cell>
          <cell r="AS7">
            <v>0.9839554562438184</v>
          </cell>
          <cell r="AT7">
            <v>26385</v>
          </cell>
          <cell r="AU7">
            <v>0.9822791407616991</v>
          </cell>
          <cell r="AV7">
            <v>25880</v>
          </cell>
          <cell r="AW7">
            <v>0.9808603373128671</v>
          </cell>
          <cell r="AX7">
            <v>25362</v>
          </cell>
          <cell r="AY7">
            <v>0.979984544049459</v>
          </cell>
          <cell r="AZ7">
            <v>24840</v>
          </cell>
          <cell r="BA7">
            <v>0.9794180269694819</v>
          </cell>
          <cell r="BB7">
            <v>24332</v>
          </cell>
          <cell r="BC7">
            <v>0.979549114331723</v>
          </cell>
          <cell r="BD7">
            <v>23858</v>
          </cell>
          <cell r="BE7">
            <v>0.9805194805194806</v>
          </cell>
          <cell r="BF7">
            <v>23429</v>
          </cell>
          <cell r="BG7">
            <v>0.9820186101098164</v>
          </cell>
          <cell r="BH7">
            <v>23059</v>
          </cell>
          <cell r="BI7">
            <v>0.9842076059584276</v>
          </cell>
          <cell r="BJ7">
            <v>22760</v>
          </cell>
          <cell r="BK7">
            <v>0.9870332625005421</v>
          </cell>
          <cell r="BL7">
            <v>22501</v>
          </cell>
          <cell r="BM7">
            <v>0.9886203866432337</v>
          </cell>
          <cell r="BN7">
            <v>22280</v>
          </cell>
          <cell r="BO7">
            <v>0.9901782143015866</v>
          </cell>
          <cell r="BP7">
            <v>22094</v>
          </cell>
          <cell r="BQ7">
            <v>0.9916517055655296</v>
          </cell>
          <cell r="BR7">
            <v>21933</v>
          </cell>
          <cell r="BS7">
            <v>0.9927129537430976</v>
          </cell>
          <cell r="BT7">
            <v>21791</v>
          </cell>
          <cell r="BU7">
            <v>0.9935257374732139</v>
          </cell>
          <cell r="BV7">
            <v>21685</v>
          </cell>
          <cell r="BW7">
            <v>0.9951356064430269</v>
          </cell>
          <cell r="BX7">
            <v>21604</v>
          </cell>
          <cell r="BY7">
            <v>0.9962646991007609</v>
          </cell>
          <cell r="BZ7">
            <v>21535</v>
          </cell>
          <cell r="CA7">
            <v>0.996806147009813</v>
          </cell>
          <cell r="CB7">
            <v>21470</v>
          </cell>
          <cell r="CC7">
            <v>0.9969816577664268</v>
          </cell>
          <cell r="CD7">
            <v>21399</v>
          </cell>
          <cell r="CE7">
            <v>0.996693060083838</v>
          </cell>
          <cell r="CF7">
            <v>21317</v>
          </cell>
          <cell r="CG7">
            <v>0.9961680452357586</v>
          </cell>
          <cell r="CH7">
            <v>21219</v>
          </cell>
          <cell r="CI7">
            <v>0.9954027302153211</v>
          </cell>
          <cell r="CJ7">
            <v>21103</v>
          </cell>
          <cell r="CK7">
            <v>0.9945332013761252</v>
          </cell>
          <cell r="CL7">
            <v>20965</v>
          </cell>
          <cell r="CM7">
            <v>0.9934606454058664</v>
          </cell>
          <cell r="CN7">
            <v>20804</v>
          </cell>
        </row>
        <row r="8">
          <cell r="B8" t="str">
            <v> 10-14</v>
          </cell>
          <cell r="C8">
            <v>38152</v>
          </cell>
          <cell r="D8">
            <v>35534</v>
          </cell>
          <cell r="E8">
            <v>0.9313797441811701</v>
          </cell>
          <cell r="F8">
            <v>33445</v>
          </cell>
          <cell r="G8">
            <v>0.9412112343108009</v>
          </cell>
          <cell r="H8">
            <v>31230</v>
          </cell>
          <cell r="I8">
            <v>0.9337718642547466</v>
          </cell>
          <cell r="J8">
            <v>29741</v>
          </cell>
          <cell r="K8">
            <v>0.9523214857508806</v>
          </cell>
          <cell r="L8">
            <v>29079</v>
          </cell>
          <cell r="M8">
            <v>0.9777411653945731</v>
          </cell>
          <cell r="N8">
            <v>28836</v>
          </cell>
          <cell r="O8">
            <v>0.9916434540389972</v>
          </cell>
          <cell r="P8">
            <v>28580</v>
          </cell>
          <cell r="Q8">
            <v>0.9911222083506728</v>
          </cell>
          <cell r="R8">
            <v>28638</v>
          </cell>
          <cell r="S8">
            <v>1.0020293911826452</v>
          </cell>
          <cell r="T8">
            <v>28847</v>
          </cell>
          <cell r="U8">
            <v>1.0072979956700887</v>
          </cell>
          <cell r="V8">
            <v>29026</v>
          </cell>
          <cell r="W8">
            <v>1.0062051513155614</v>
          </cell>
          <cell r="X8">
            <v>29088</v>
          </cell>
          <cell r="Y8">
            <v>1.002136015985668</v>
          </cell>
          <cell r="Z8">
            <v>29273</v>
          </cell>
          <cell r="AA8">
            <v>1.0063600110011002</v>
          </cell>
          <cell r="AB8">
            <v>29398</v>
          </cell>
          <cell r="AC8">
            <v>1.0042701465514297</v>
          </cell>
          <cell r="AD8">
            <v>29430</v>
          </cell>
          <cell r="AE8">
            <v>1.0010885094224098</v>
          </cell>
          <cell r="AF8">
            <v>29385</v>
          </cell>
          <cell r="AG8">
            <v>0.9984709480122325</v>
          </cell>
          <cell r="AH8">
            <v>29318</v>
          </cell>
          <cell r="AI8">
            <v>0.99771992513187</v>
          </cell>
          <cell r="AJ8">
            <v>29228</v>
          </cell>
          <cell r="AK8">
            <v>0.996930213520704</v>
          </cell>
          <cell r="AL8">
            <v>29117</v>
          </cell>
          <cell r="AM8">
            <v>0.99620227179417</v>
          </cell>
          <cell r="AN8">
            <v>28977</v>
          </cell>
          <cell r="AO8">
            <v>0.9951918123433046</v>
          </cell>
          <cell r="AP8">
            <v>28800</v>
          </cell>
          <cell r="AQ8">
            <v>0.9938917072160679</v>
          </cell>
          <cell r="AR8">
            <v>28584</v>
          </cell>
          <cell r="AS8">
            <v>0.9925</v>
          </cell>
          <cell r="AT8">
            <v>28324</v>
          </cell>
          <cell r="AU8">
            <v>0.9909040022390149</v>
          </cell>
          <cell r="AV8">
            <v>28021</v>
          </cell>
          <cell r="AW8">
            <v>0.9893023584239514</v>
          </cell>
          <cell r="AX8">
            <v>27670</v>
          </cell>
          <cell r="AY8">
            <v>0.9874736804539452</v>
          </cell>
          <cell r="AZ8">
            <v>27275</v>
          </cell>
          <cell r="BA8">
            <v>0.9857246114925913</v>
          </cell>
          <cell r="BB8">
            <v>26836</v>
          </cell>
          <cell r="BC8">
            <v>0.9839046746104492</v>
          </cell>
          <cell r="BD8">
            <v>26360</v>
          </cell>
          <cell r="BE8">
            <v>0.9822626322849903</v>
          </cell>
          <cell r="BF8">
            <v>25857</v>
          </cell>
          <cell r="BG8">
            <v>0.9809180576631259</v>
          </cell>
          <cell r="BH8">
            <v>25338</v>
          </cell>
          <cell r="BI8">
            <v>0.9799280659009166</v>
          </cell>
          <cell r="BJ8">
            <v>24817</v>
          </cell>
          <cell r="BK8">
            <v>0.9794379982634778</v>
          </cell>
          <cell r="BL8">
            <v>24311</v>
          </cell>
          <cell r="BM8">
            <v>0.9796107506950881</v>
          </cell>
          <cell r="BN8">
            <v>23836</v>
          </cell>
          <cell r="BO8">
            <v>0.9804615194767801</v>
          </cell>
          <cell r="BP8">
            <v>23409</v>
          </cell>
          <cell r="BQ8">
            <v>0.9820859204564524</v>
          </cell>
          <cell r="BR8">
            <v>23038</v>
          </cell>
          <cell r="BS8">
            <v>0.9841513947626981</v>
          </cell>
          <cell r="BT8">
            <v>22741</v>
          </cell>
          <cell r="BU8">
            <v>0.9871082559249935</v>
          </cell>
          <cell r="BV8">
            <v>22481</v>
          </cell>
          <cell r="BW8">
            <v>0.9885669055890243</v>
          </cell>
          <cell r="BX8">
            <v>22260</v>
          </cell>
          <cell r="BY8">
            <v>0.9901694764467773</v>
          </cell>
          <cell r="BZ8">
            <v>22074</v>
          </cell>
          <cell r="CA8">
            <v>0.991644204851752</v>
          </cell>
          <cell r="CB8">
            <v>21914</v>
          </cell>
          <cell r="CC8">
            <v>0.9927516535290387</v>
          </cell>
          <cell r="CD8">
            <v>21771</v>
          </cell>
          <cell r="CE8">
            <v>0.9934744911928448</v>
          </cell>
          <cell r="CF8">
            <v>21664</v>
          </cell>
          <cell r="CG8">
            <v>0.9950852050893391</v>
          </cell>
          <cell r="CH8">
            <v>21585</v>
          </cell>
          <cell r="CI8">
            <v>0.9963533973412112</v>
          </cell>
          <cell r="CJ8">
            <v>21515</v>
          </cell>
          <cell r="CK8">
            <v>0.9967570071809126</v>
          </cell>
          <cell r="CL8">
            <v>21449</v>
          </cell>
          <cell r="CM8">
            <v>0.9969323727631885</v>
          </cell>
          <cell r="CN8">
            <v>21379</v>
          </cell>
        </row>
        <row r="9">
          <cell r="B9" t="str">
            <v> 15-19</v>
          </cell>
          <cell r="C9">
            <v>44219</v>
          </cell>
          <cell r="D9">
            <v>43929</v>
          </cell>
          <cell r="E9">
            <v>0.9934417331916144</v>
          </cell>
          <cell r="F9">
            <v>43210</v>
          </cell>
          <cell r="G9">
            <v>0.9836326800063739</v>
          </cell>
          <cell r="H9">
            <v>42115</v>
          </cell>
          <cell r="I9">
            <v>0.9746586438324462</v>
          </cell>
          <cell r="J9">
            <v>40599</v>
          </cell>
          <cell r="K9">
            <v>0.9640033242312716</v>
          </cell>
          <cell r="L9">
            <v>38092</v>
          </cell>
          <cell r="M9">
            <v>0.9382497105840045</v>
          </cell>
          <cell r="N9">
            <v>35478</v>
          </cell>
          <cell r="O9">
            <v>0.9313766670166964</v>
          </cell>
          <cell r="P9">
            <v>33394</v>
          </cell>
          <cell r="Q9">
            <v>0.9412593720051863</v>
          </cell>
          <cell r="R9">
            <v>31183</v>
          </cell>
          <cell r="S9">
            <v>0.9337905012876565</v>
          </cell>
          <cell r="T9">
            <v>29696</v>
          </cell>
          <cell r="U9">
            <v>0.9523137607029472</v>
          </cell>
          <cell r="V9">
            <v>29037</v>
          </cell>
          <cell r="W9">
            <v>0.9778084590517241</v>
          </cell>
          <cell r="X9">
            <v>28795</v>
          </cell>
          <cell r="Y9">
            <v>0.9916658056961807</v>
          </cell>
          <cell r="Z9">
            <v>28542</v>
          </cell>
          <cell r="AA9">
            <v>0.9912137523875673</v>
          </cell>
          <cell r="AB9">
            <v>28597</v>
          </cell>
          <cell r="AC9">
            <v>1.0019269847943382</v>
          </cell>
          <cell r="AD9">
            <v>28808</v>
          </cell>
          <cell r="AE9">
            <v>1.00737839633528</v>
          </cell>
          <cell r="AF9">
            <v>28988</v>
          </cell>
          <cell r="AG9">
            <v>1.006248264371008</v>
          </cell>
          <cell r="AH9">
            <v>29049</v>
          </cell>
          <cell r="AI9">
            <v>1.0021043190285635</v>
          </cell>
          <cell r="AJ9">
            <v>29236</v>
          </cell>
          <cell r="AK9">
            <v>1.0064373988777582</v>
          </cell>
          <cell r="AL9">
            <v>29359</v>
          </cell>
          <cell r="AM9">
            <v>1.0042071418798741</v>
          </cell>
          <cell r="AN9">
            <v>29393</v>
          </cell>
          <cell r="AO9">
            <v>1.0011580775911986</v>
          </cell>
          <cell r="AP9">
            <v>29350</v>
          </cell>
          <cell r="AQ9">
            <v>0.9985370666485217</v>
          </cell>
          <cell r="AR9">
            <v>29281</v>
          </cell>
          <cell r="AS9">
            <v>0.997649063032368</v>
          </cell>
          <cell r="AT9">
            <v>29193</v>
          </cell>
          <cell r="AU9">
            <v>0.996994638161265</v>
          </cell>
          <cell r="AV9">
            <v>29082</v>
          </cell>
          <cell r="AW9">
            <v>0.9961977186311787</v>
          </cell>
          <cell r="AX9">
            <v>28941</v>
          </cell>
          <cell r="AY9">
            <v>0.9951516401898082</v>
          </cell>
          <cell r="AZ9">
            <v>28766</v>
          </cell>
          <cell r="BA9">
            <v>0.9939532151618811</v>
          </cell>
          <cell r="BB9">
            <v>28551</v>
          </cell>
          <cell r="BC9">
            <v>0.9925258986303275</v>
          </cell>
          <cell r="BD9">
            <v>28292</v>
          </cell>
          <cell r="BE9">
            <v>0.9909285138874295</v>
          </cell>
          <cell r="BF9">
            <v>27988</v>
          </cell>
          <cell r="BG9">
            <v>0.9892549130496253</v>
          </cell>
          <cell r="BH9">
            <v>27641</v>
          </cell>
          <cell r="BI9">
            <v>0.987601829355438</v>
          </cell>
          <cell r="BJ9">
            <v>27245</v>
          </cell>
          <cell r="BK9">
            <v>0.9856734560978256</v>
          </cell>
          <cell r="BL9">
            <v>26806</v>
          </cell>
          <cell r="BM9">
            <v>0.9838869517342632</v>
          </cell>
          <cell r="BN9">
            <v>26331</v>
          </cell>
          <cell r="BO9">
            <v>0.9822800865477878</v>
          </cell>
          <cell r="BP9">
            <v>25830</v>
          </cell>
          <cell r="BQ9">
            <v>0.9809729976073829</v>
          </cell>
          <cell r="BR9">
            <v>25310</v>
          </cell>
          <cell r="BS9">
            <v>0.9798683701122726</v>
          </cell>
          <cell r="BT9">
            <v>24791</v>
          </cell>
          <cell r="BU9">
            <v>0.979494271039115</v>
          </cell>
          <cell r="BV9">
            <v>24285</v>
          </cell>
          <cell r="BW9">
            <v>0.9795893671090316</v>
          </cell>
          <cell r="BX9">
            <v>23810</v>
          </cell>
          <cell r="BY9">
            <v>0.9804406011941528</v>
          </cell>
          <cell r="BZ9">
            <v>23385</v>
          </cell>
          <cell r="CA9">
            <v>0.9821503569928601</v>
          </cell>
          <cell r="CB9">
            <v>23015</v>
          </cell>
          <cell r="CC9">
            <v>0.9841778918109899</v>
          </cell>
          <cell r="CD9">
            <v>22717</v>
          </cell>
          <cell r="CE9">
            <v>0.9870519226591353</v>
          </cell>
          <cell r="CF9">
            <v>22459</v>
          </cell>
          <cell r="CG9">
            <v>0.9886428665756922</v>
          </cell>
          <cell r="CH9">
            <v>22239</v>
          </cell>
          <cell r="CI9">
            <v>0.9902043724119507</v>
          </cell>
          <cell r="CJ9">
            <v>22053</v>
          </cell>
          <cell r="CK9">
            <v>0.9916363145824902</v>
          </cell>
          <cell r="CL9">
            <v>21893</v>
          </cell>
          <cell r="CM9">
            <v>0.9927447512810048</v>
          </cell>
          <cell r="CN9">
            <v>21750</v>
          </cell>
        </row>
        <row r="10">
          <cell r="B10" t="str">
            <v> 20-24</v>
          </cell>
          <cell r="C10">
            <v>44437</v>
          </cell>
          <cell r="D10">
            <v>44453</v>
          </cell>
          <cell r="E10">
            <v>1.000360060310102</v>
          </cell>
          <cell r="F10">
            <v>44246</v>
          </cell>
          <cell r="G10">
            <v>0.9953433963961937</v>
          </cell>
          <cell r="H10">
            <v>44280</v>
          </cell>
          <cell r="I10">
            <v>1.000768431044614</v>
          </cell>
          <cell r="J10">
            <v>44050</v>
          </cell>
          <cell r="K10">
            <v>0.9948057813911473</v>
          </cell>
          <cell r="L10">
            <v>44032</v>
          </cell>
          <cell r="M10">
            <v>0.9995913734392735</v>
          </cell>
          <cell r="N10">
            <v>43744</v>
          </cell>
          <cell r="O10">
            <v>0.9934593023255814</v>
          </cell>
          <cell r="P10">
            <v>43029</v>
          </cell>
          <cell r="Q10">
            <v>0.9836549012435991</v>
          </cell>
          <cell r="R10">
            <v>41940</v>
          </cell>
          <cell r="S10">
            <v>0.9746914871365823</v>
          </cell>
          <cell r="T10">
            <v>40431</v>
          </cell>
          <cell r="U10">
            <v>0.9640200286123033</v>
          </cell>
          <cell r="V10">
            <v>37933</v>
          </cell>
          <cell r="W10">
            <v>0.938215725557122</v>
          </cell>
          <cell r="X10">
            <v>35332</v>
          </cell>
          <cell r="Y10">
            <v>0.9314317349010097</v>
          </cell>
          <cell r="Z10">
            <v>33257</v>
          </cell>
          <cell r="AA10">
            <v>0.9412713687308955</v>
          </cell>
          <cell r="AB10">
            <v>31056</v>
          </cell>
          <cell r="AC10">
            <v>0.9338184442373034</v>
          </cell>
          <cell r="AD10">
            <v>29577</v>
          </cell>
          <cell r="AE10">
            <v>0.9523763523956723</v>
          </cell>
          <cell r="AF10">
            <v>28921</v>
          </cell>
          <cell r="AG10">
            <v>0.9778206038475843</v>
          </cell>
          <cell r="AH10">
            <v>28681</v>
          </cell>
          <cell r="AI10">
            <v>0.9917015317589295</v>
          </cell>
          <cell r="AJ10">
            <v>28429</v>
          </cell>
          <cell r="AK10">
            <v>0.9912136954778424</v>
          </cell>
          <cell r="AL10">
            <v>28486</v>
          </cell>
          <cell r="AM10">
            <v>1.0020049948995744</v>
          </cell>
          <cell r="AN10">
            <v>28696</v>
          </cell>
          <cell r="AO10">
            <v>1.0073720424067962</v>
          </cell>
          <cell r="AP10">
            <v>28876</v>
          </cell>
          <cell r="AQ10">
            <v>1.006272651240591</v>
          </cell>
          <cell r="AR10">
            <v>28939</v>
          </cell>
          <cell r="AS10">
            <v>1.0021817426236321</v>
          </cell>
          <cell r="AT10">
            <v>29123</v>
          </cell>
          <cell r="AU10">
            <v>1.0063582017346833</v>
          </cell>
          <cell r="AV10">
            <v>29248</v>
          </cell>
          <cell r="AW10">
            <v>1.0042921402328058</v>
          </cell>
          <cell r="AX10">
            <v>29283</v>
          </cell>
          <cell r="AY10">
            <v>1.0011966630196936</v>
          </cell>
          <cell r="AZ10">
            <v>29239</v>
          </cell>
          <cell r="BA10">
            <v>0.9984974217122563</v>
          </cell>
          <cell r="BB10">
            <v>29172</v>
          </cell>
          <cell r="BC10">
            <v>0.9977085399637471</v>
          </cell>
          <cell r="BD10">
            <v>29086</v>
          </cell>
          <cell r="BE10">
            <v>0.997051967640203</v>
          </cell>
          <cell r="BF10">
            <v>28975</v>
          </cell>
          <cell r="BG10">
            <v>0.996183731004607</v>
          </cell>
          <cell r="BH10">
            <v>28836</v>
          </cell>
          <cell r="BI10">
            <v>0.9952027610008628</v>
          </cell>
          <cell r="BJ10">
            <v>28662</v>
          </cell>
          <cell r="BK10">
            <v>0.9939658759883478</v>
          </cell>
          <cell r="BL10">
            <v>28448</v>
          </cell>
          <cell r="BM10">
            <v>0.9925336682715791</v>
          </cell>
          <cell r="BN10">
            <v>28190</v>
          </cell>
          <cell r="BO10">
            <v>0.9909308211473565</v>
          </cell>
          <cell r="BP10">
            <v>27887</v>
          </cell>
          <cell r="BQ10">
            <v>0.989251507626818</v>
          </cell>
          <cell r="BR10">
            <v>27543</v>
          </cell>
          <cell r="BS10">
            <v>0.9876645031735217</v>
          </cell>
          <cell r="BT10">
            <v>27149</v>
          </cell>
          <cell r="BU10">
            <v>0.9856950949424537</v>
          </cell>
          <cell r="BV10">
            <v>26712</v>
          </cell>
          <cell r="BW10">
            <v>0.9839036428597738</v>
          </cell>
          <cell r="BX10">
            <v>26241</v>
          </cell>
          <cell r="BY10">
            <v>0.9823674752920036</v>
          </cell>
          <cell r="BZ10">
            <v>25740</v>
          </cell>
          <cell r="CA10">
            <v>0.9809077397965017</v>
          </cell>
          <cell r="CB10">
            <v>25224</v>
          </cell>
          <cell r="CC10">
            <v>0.9799533799533799</v>
          </cell>
          <cell r="CD10">
            <v>24707</v>
          </cell>
          <cell r="CE10">
            <v>0.9795036473200127</v>
          </cell>
          <cell r="CF10">
            <v>24205</v>
          </cell>
          <cell r="CG10">
            <v>0.979681871534383</v>
          </cell>
          <cell r="CH10">
            <v>23732</v>
          </cell>
          <cell r="CI10">
            <v>0.9804585829374096</v>
          </cell>
          <cell r="CJ10">
            <v>23305</v>
          </cell>
          <cell r="CK10">
            <v>0.9820074161469745</v>
          </cell>
          <cell r="CL10">
            <v>22941</v>
          </cell>
          <cell r="CM10">
            <v>0.9843810341128513</v>
          </cell>
          <cell r="CN10">
            <v>22644</v>
          </cell>
        </row>
        <row r="11">
          <cell r="B11" t="str">
            <v> 25-29</v>
          </cell>
          <cell r="C11">
            <v>52881</v>
          </cell>
          <cell r="D11">
            <v>50679</v>
          </cell>
          <cell r="E11">
            <v>0.9583593351109094</v>
          </cell>
          <cell r="F11">
            <v>48623</v>
          </cell>
          <cell r="G11">
            <v>0.9594309279977901</v>
          </cell>
          <cell r="H11">
            <v>46753</v>
          </cell>
          <cell r="I11">
            <v>0.9615408345844559</v>
          </cell>
          <cell r="J11">
            <v>45063</v>
          </cell>
          <cell r="K11">
            <v>0.9638525869997647</v>
          </cell>
          <cell r="L11">
            <v>44220</v>
          </cell>
          <cell r="M11">
            <v>0.9812928566673323</v>
          </cell>
          <cell r="N11">
            <v>44237</v>
          </cell>
          <cell r="O11">
            <v>1.0003844414292176</v>
          </cell>
          <cell r="P11">
            <v>44030</v>
          </cell>
          <cell r="Q11">
            <v>0.9953206591767073</v>
          </cell>
          <cell r="R11">
            <v>44066</v>
          </cell>
          <cell r="S11">
            <v>1.0008176243470361</v>
          </cell>
          <cell r="T11">
            <v>43838</v>
          </cell>
          <cell r="U11">
            <v>0.9948259429038261</v>
          </cell>
          <cell r="V11">
            <v>43820</v>
          </cell>
          <cell r="W11">
            <v>0.9995893973265204</v>
          </cell>
          <cell r="X11">
            <v>43533</v>
          </cell>
          <cell r="Y11">
            <v>0.9934504792332268</v>
          </cell>
          <cell r="Z11">
            <v>42823</v>
          </cell>
          <cell r="AA11">
            <v>0.9836905336181747</v>
          </cell>
          <cell r="AB11">
            <v>41740</v>
          </cell>
          <cell r="AC11">
            <v>0.9747098521822385</v>
          </cell>
          <cell r="AD11">
            <v>40237</v>
          </cell>
          <cell r="AE11">
            <v>0.9639913751796838</v>
          </cell>
          <cell r="AF11">
            <v>37751</v>
          </cell>
          <cell r="AG11">
            <v>0.938216069786515</v>
          </cell>
          <cell r="AH11">
            <v>35164</v>
          </cell>
          <cell r="AI11">
            <v>0.9314720139863845</v>
          </cell>
          <cell r="AJ11">
            <v>33099</v>
          </cell>
          <cell r="AK11">
            <v>0.9412751677852349</v>
          </cell>
          <cell r="AL11">
            <v>30912</v>
          </cell>
          <cell r="AM11">
            <v>0.933925496238557</v>
          </cell>
          <cell r="AN11">
            <v>29438</v>
          </cell>
          <cell r="AO11">
            <v>0.9523162525879917</v>
          </cell>
          <cell r="AP11">
            <v>28785</v>
          </cell>
          <cell r="AQ11">
            <v>0.9778177865344113</v>
          </cell>
          <cell r="AR11">
            <v>28548</v>
          </cell>
          <cell r="AS11">
            <v>0.9917665450755602</v>
          </cell>
          <cell r="AT11">
            <v>28297</v>
          </cell>
          <cell r="AU11">
            <v>0.9912077903881182</v>
          </cell>
          <cell r="AV11">
            <v>28354</v>
          </cell>
          <cell r="AW11">
            <v>1.002014347810722</v>
          </cell>
          <cell r="AX11">
            <v>28563</v>
          </cell>
          <cell r="AY11">
            <v>1.0073710940255343</v>
          </cell>
          <cell r="AZ11">
            <v>28743</v>
          </cell>
          <cell r="BA11">
            <v>1.0063018590484192</v>
          </cell>
          <cell r="BB11">
            <v>28805</v>
          </cell>
          <cell r="BC11">
            <v>1.0021570469331664</v>
          </cell>
          <cell r="BD11">
            <v>28990</v>
          </cell>
          <cell r="BE11">
            <v>1.0064224960944281</v>
          </cell>
          <cell r="BF11">
            <v>29114</v>
          </cell>
          <cell r="BG11">
            <v>1.0042773370127631</v>
          </cell>
          <cell r="BH11">
            <v>29149</v>
          </cell>
          <cell r="BI11">
            <v>1.0012021707769458</v>
          </cell>
          <cell r="BJ11">
            <v>29105</v>
          </cell>
          <cell r="BK11">
            <v>0.9984905142543483</v>
          </cell>
          <cell r="BL11">
            <v>29041</v>
          </cell>
          <cell r="BM11">
            <v>0.9978010651090878</v>
          </cell>
          <cell r="BN11">
            <v>28954</v>
          </cell>
          <cell r="BO11">
            <v>0.9970042353913433</v>
          </cell>
          <cell r="BP11">
            <v>28844</v>
          </cell>
          <cell r="BQ11">
            <v>0.9962008703460662</v>
          </cell>
          <cell r="BR11">
            <v>28706</v>
          </cell>
          <cell r="BS11">
            <v>0.9952156427679933</v>
          </cell>
          <cell r="BT11">
            <v>28532</v>
          </cell>
          <cell r="BU11">
            <v>0.9939385494321744</v>
          </cell>
          <cell r="BV11">
            <v>28321</v>
          </cell>
          <cell r="BW11">
            <v>0.9926047946165709</v>
          </cell>
          <cell r="BX11">
            <v>28065</v>
          </cell>
          <cell r="BY11">
            <v>0.9909607711592104</v>
          </cell>
          <cell r="BZ11">
            <v>27765</v>
          </cell>
          <cell r="CA11">
            <v>0.9893105291288081</v>
          </cell>
          <cell r="CB11">
            <v>27421</v>
          </cell>
          <cell r="CC11">
            <v>0.9876103007383397</v>
          </cell>
          <cell r="CD11">
            <v>27029</v>
          </cell>
          <cell r="CE11">
            <v>0.9857043871485358</v>
          </cell>
          <cell r="CF11">
            <v>26595</v>
          </cell>
          <cell r="CG11">
            <v>0.9839431721484332</v>
          </cell>
          <cell r="CH11">
            <v>26125</v>
          </cell>
          <cell r="CI11">
            <v>0.9823275051701448</v>
          </cell>
          <cell r="CJ11">
            <v>25628</v>
          </cell>
          <cell r="CK11">
            <v>0.980976076555024</v>
          </cell>
          <cell r="CL11">
            <v>25114</v>
          </cell>
          <cell r="CM11">
            <v>0.9799438114562198</v>
          </cell>
          <cell r="CN11">
            <v>24600</v>
          </cell>
        </row>
        <row r="12">
          <cell r="B12" t="str">
            <v> 30-34</v>
          </cell>
          <cell r="C12">
            <v>52965</v>
          </cell>
          <cell r="D12">
            <v>54441</v>
          </cell>
          <cell r="E12">
            <v>1.0278674596431605</v>
          </cell>
          <cell r="F12">
            <v>55380</v>
          </cell>
          <cell r="G12">
            <v>1.0172480299774067</v>
          </cell>
          <cell r="H12">
            <v>55135</v>
          </cell>
          <cell r="I12">
            <v>0.9955760202239076</v>
          </cell>
          <cell r="J12">
            <v>54204</v>
          </cell>
          <cell r="K12">
            <v>0.9831141742994468</v>
          </cell>
          <cell r="L12">
            <v>52585</v>
          </cell>
          <cell r="M12">
            <v>0.9701313556195115</v>
          </cell>
          <cell r="N12">
            <v>50396</v>
          </cell>
          <cell r="O12">
            <v>0.9583721593610345</v>
          </cell>
          <cell r="P12">
            <v>48352</v>
          </cell>
          <cell r="Q12">
            <v>0.9594412254940868</v>
          </cell>
          <cell r="R12">
            <v>46495</v>
          </cell>
          <cell r="S12">
            <v>0.9615941429516877</v>
          </cell>
          <cell r="T12">
            <v>44816</v>
          </cell>
          <cell r="U12">
            <v>0.9638885901709862</v>
          </cell>
          <cell r="V12">
            <v>43979</v>
          </cell>
          <cell r="W12">
            <v>0.9813236344162799</v>
          </cell>
          <cell r="X12">
            <v>43998</v>
          </cell>
          <cell r="Y12">
            <v>1.00043202437527</v>
          </cell>
          <cell r="Z12">
            <v>43795</v>
          </cell>
          <cell r="AA12">
            <v>0.9953861539160871</v>
          </cell>
          <cell r="AB12">
            <v>43830</v>
          </cell>
          <cell r="AC12">
            <v>1.000799177988355</v>
          </cell>
          <cell r="AD12">
            <v>43604</v>
          </cell>
          <cell r="AE12">
            <v>0.9948437143509012</v>
          </cell>
          <cell r="AF12">
            <v>43589</v>
          </cell>
          <cell r="AG12">
            <v>0.9996559948628566</v>
          </cell>
          <cell r="AH12">
            <v>43306</v>
          </cell>
          <cell r="AI12">
            <v>0.9935075363050311</v>
          </cell>
          <cell r="AJ12">
            <v>42599</v>
          </cell>
          <cell r="AK12">
            <v>0.9836743176465155</v>
          </cell>
          <cell r="AL12">
            <v>41521</v>
          </cell>
          <cell r="AM12">
            <v>0.974694241648865</v>
          </cell>
          <cell r="AN12">
            <v>40028</v>
          </cell>
          <cell r="AO12">
            <v>0.9640422918523157</v>
          </cell>
          <cell r="AP12">
            <v>37556</v>
          </cell>
          <cell r="AQ12">
            <v>0.9382432297391826</v>
          </cell>
          <cell r="AR12">
            <v>34983</v>
          </cell>
          <cell r="AS12">
            <v>0.931488976461817</v>
          </cell>
          <cell r="AT12">
            <v>32928</v>
          </cell>
          <cell r="AU12">
            <v>0.9412571820598576</v>
          </cell>
          <cell r="AV12">
            <v>30753</v>
          </cell>
          <cell r="AW12">
            <v>0.9339467930029155</v>
          </cell>
          <cell r="AX12">
            <v>29290</v>
          </cell>
          <cell r="AY12">
            <v>0.9524274054563783</v>
          </cell>
          <cell r="AZ12">
            <v>28640</v>
          </cell>
          <cell r="BA12">
            <v>0.9778081256401502</v>
          </cell>
          <cell r="BB12">
            <v>28404</v>
          </cell>
          <cell r="BC12">
            <v>0.9917597765363129</v>
          </cell>
          <cell r="BD12">
            <v>28155</v>
          </cell>
          <cell r="BE12">
            <v>0.9912336290663287</v>
          </cell>
          <cell r="BF12">
            <v>28213</v>
          </cell>
          <cell r="BG12">
            <v>1.002060024862369</v>
          </cell>
          <cell r="BH12">
            <v>28422</v>
          </cell>
          <cell r="BI12">
            <v>1.0074079325133805</v>
          </cell>
          <cell r="BJ12">
            <v>28600</v>
          </cell>
          <cell r="BK12">
            <v>1.0062627542044895</v>
          </cell>
          <cell r="BL12">
            <v>28664</v>
          </cell>
          <cell r="BM12">
            <v>1.0022377622377623</v>
          </cell>
          <cell r="BN12">
            <v>28847</v>
          </cell>
          <cell r="BO12">
            <v>1.0063843148199834</v>
          </cell>
          <cell r="BP12">
            <v>28973</v>
          </cell>
          <cell r="BQ12">
            <v>1.0043678718757583</v>
          </cell>
          <cell r="BR12">
            <v>29007</v>
          </cell>
          <cell r="BS12">
            <v>1.0011735063679978</v>
          </cell>
          <cell r="BT12">
            <v>28964</v>
          </cell>
          <cell r="BU12">
            <v>0.998517599200193</v>
          </cell>
          <cell r="BV12">
            <v>28901</v>
          </cell>
          <cell r="BW12">
            <v>0.9978248860654606</v>
          </cell>
          <cell r="BX12">
            <v>28816</v>
          </cell>
          <cell r="BY12">
            <v>0.9970589252967026</v>
          </cell>
          <cell r="BZ12">
            <v>28706</v>
          </cell>
          <cell r="CA12">
            <v>0.9961826762909495</v>
          </cell>
          <cell r="CB12">
            <v>28569</v>
          </cell>
          <cell r="CC12">
            <v>0.9952274785759074</v>
          </cell>
          <cell r="CD12">
            <v>28398</v>
          </cell>
          <cell r="CE12">
            <v>0.9940144912317547</v>
          </cell>
          <cell r="CF12">
            <v>28187</v>
          </cell>
          <cell r="CG12">
            <v>0.9925698992886823</v>
          </cell>
          <cell r="CH12">
            <v>27933</v>
          </cell>
          <cell r="CI12">
            <v>0.9909887536807748</v>
          </cell>
          <cell r="CJ12">
            <v>27634</v>
          </cell>
          <cell r="CK12">
            <v>0.9892958149858591</v>
          </cell>
          <cell r="CL12">
            <v>27291</v>
          </cell>
          <cell r="CM12">
            <v>0.9875877542158211</v>
          </cell>
          <cell r="CN12">
            <v>26902</v>
          </cell>
        </row>
        <row r="13">
          <cell r="B13" t="str">
            <v> 35-39</v>
          </cell>
          <cell r="C13">
            <v>44985</v>
          </cell>
          <cell r="D13">
            <v>45175</v>
          </cell>
          <cell r="E13">
            <v>1.0042236300989218</v>
          </cell>
          <cell r="F13">
            <v>46160</v>
          </cell>
          <cell r="G13">
            <v>1.0218040951853902</v>
          </cell>
          <cell r="H13">
            <v>48332</v>
          </cell>
          <cell r="I13">
            <v>1.047053726169844</v>
          </cell>
          <cell r="J13">
            <v>50634</v>
          </cell>
          <cell r="K13">
            <v>1.0476289001075891</v>
          </cell>
          <cell r="L13">
            <v>52560</v>
          </cell>
          <cell r="M13">
            <v>1.038037682189833</v>
          </cell>
          <cell r="N13">
            <v>54028</v>
          </cell>
          <cell r="O13">
            <v>1.0279299847792998</v>
          </cell>
          <cell r="P13">
            <v>54962</v>
          </cell>
          <cell r="Q13">
            <v>1.0172873324942622</v>
          </cell>
          <cell r="R13">
            <v>54721</v>
          </cell>
          <cell r="S13">
            <v>0.9956151522870347</v>
          </cell>
          <cell r="T13">
            <v>53798</v>
          </cell>
          <cell r="U13">
            <v>0.983132618190457</v>
          </cell>
          <cell r="V13">
            <v>52194</v>
          </cell>
          <cell r="W13">
            <v>0.9701847652329083</v>
          </cell>
          <cell r="X13">
            <v>50025</v>
          </cell>
          <cell r="Y13">
            <v>0.9584434992527877</v>
          </cell>
          <cell r="Z13">
            <v>47997</v>
          </cell>
          <cell r="AA13">
            <v>0.9594602698650675</v>
          </cell>
          <cell r="AB13">
            <v>46156</v>
          </cell>
          <cell r="AC13">
            <v>0.9616434360480863</v>
          </cell>
          <cell r="AD13">
            <v>44491</v>
          </cell>
          <cell r="AE13">
            <v>0.9639266834214403</v>
          </cell>
          <cell r="AF13">
            <v>43664</v>
          </cell>
          <cell r="AG13">
            <v>0.981411970960419</v>
          </cell>
          <cell r="AH13">
            <v>43684</v>
          </cell>
          <cell r="AI13">
            <v>1.0004580432392818</v>
          </cell>
          <cell r="AJ13">
            <v>43485</v>
          </cell>
          <cell r="AK13">
            <v>0.9954445563593077</v>
          </cell>
          <cell r="AL13">
            <v>43522</v>
          </cell>
          <cell r="AM13">
            <v>1.0008508681154422</v>
          </cell>
          <cell r="AN13">
            <v>43298</v>
          </cell>
          <cell r="AO13">
            <v>0.9948531777032306</v>
          </cell>
          <cell r="AP13">
            <v>43287</v>
          </cell>
          <cell r="AQ13">
            <v>0.9997459466949975</v>
          </cell>
          <cell r="AR13">
            <v>43005</v>
          </cell>
          <cell r="AS13">
            <v>0.993485342019544</v>
          </cell>
          <cell r="AT13">
            <v>42305</v>
          </cell>
          <cell r="AU13">
            <v>0.9837228229275665</v>
          </cell>
          <cell r="AV13">
            <v>41238</v>
          </cell>
          <cell r="AW13">
            <v>0.9747783949887721</v>
          </cell>
          <cell r="AX13">
            <v>39755</v>
          </cell>
          <cell r="AY13">
            <v>0.9640380231825015</v>
          </cell>
          <cell r="AZ13">
            <v>37300</v>
          </cell>
          <cell r="BA13">
            <v>0.9382467614136587</v>
          </cell>
          <cell r="BB13">
            <v>34747</v>
          </cell>
          <cell r="BC13">
            <v>0.9315549597855228</v>
          </cell>
          <cell r="BD13">
            <v>32708</v>
          </cell>
          <cell r="BE13">
            <v>0.9413186749935246</v>
          </cell>
          <cell r="BF13">
            <v>30548</v>
          </cell>
          <cell r="BG13">
            <v>0.9339611104316987</v>
          </cell>
          <cell r="BH13">
            <v>29095</v>
          </cell>
          <cell r="BI13">
            <v>0.9524355113264371</v>
          </cell>
          <cell r="BJ13">
            <v>28453</v>
          </cell>
          <cell r="BK13">
            <v>0.9779343529816119</v>
          </cell>
          <cell r="BL13">
            <v>28222</v>
          </cell>
          <cell r="BM13">
            <v>0.9918813481882403</v>
          </cell>
          <cell r="BN13">
            <v>27975</v>
          </cell>
          <cell r="BO13">
            <v>0.9912479625823826</v>
          </cell>
          <cell r="BP13">
            <v>28033</v>
          </cell>
          <cell r="BQ13">
            <v>1.0020732797140304</v>
          </cell>
          <cell r="BR13">
            <v>28243</v>
          </cell>
          <cell r="BS13">
            <v>1.0074911711197516</v>
          </cell>
          <cell r="BT13">
            <v>28420</v>
          </cell>
          <cell r="BU13">
            <v>1.006267039620437</v>
          </cell>
          <cell r="BV13">
            <v>28484</v>
          </cell>
          <cell r="BW13">
            <v>1.0022519352568613</v>
          </cell>
          <cell r="BX13">
            <v>28669</v>
          </cell>
          <cell r="BY13">
            <v>1.0064948743154052</v>
          </cell>
          <cell r="BZ13">
            <v>28796</v>
          </cell>
          <cell r="CA13">
            <v>1.0044298719871638</v>
          </cell>
          <cell r="CB13">
            <v>28830</v>
          </cell>
          <cell r="CC13">
            <v>1.0011807195443811</v>
          </cell>
          <cell r="CD13">
            <v>28789</v>
          </cell>
          <cell r="CE13">
            <v>0.9985778702740201</v>
          </cell>
          <cell r="CF13">
            <v>28725</v>
          </cell>
          <cell r="CG13">
            <v>0.9977769286880406</v>
          </cell>
          <cell r="CH13">
            <v>28642</v>
          </cell>
          <cell r="CI13">
            <v>0.9971105308964316</v>
          </cell>
          <cell r="CJ13">
            <v>28536</v>
          </cell>
          <cell r="CK13">
            <v>0.99629914112143</v>
          </cell>
          <cell r="CL13">
            <v>28400</v>
          </cell>
          <cell r="CM13">
            <v>0.9952340902719372</v>
          </cell>
          <cell r="CN13">
            <v>28231</v>
          </cell>
        </row>
        <row r="14">
          <cell r="B14" t="str">
            <v> 40-44</v>
          </cell>
          <cell r="C14">
            <v>46234</v>
          </cell>
          <cell r="D14">
            <v>46809</v>
          </cell>
          <cell r="E14">
            <v>1.0124367348704417</v>
          </cell>
          <cell r="F14">
            <v>46932</v>
          </cell>
          <cell r="G14">
            <v>1.0026276998013202</v>
          </cell>
          <cell r="H14">
            <v>45871</v>
          </cell>
          <cell r="I14">
            <v>0.9773928236597631</v>
          </cell>
          <cell r="J14">
            <v>44780</v>
          </cell>
          <cell r="K14">
            <v>0.9762159098341</v>
          </cell>
          <cell r="L14">
            <v>44443</v>
          </cell>
          <cell r="M14">
            <v>0.9924743188923627</v>
          </cell>
          <cell r="N14">
            <v>44643</v>
          </cell>
          <cell r="O14">
            <v>1.0045001462547534</v>
          </cell>
          <cell r="P14">
            <v>45628</v>
          </cell>
          <cell r="Q14">
            <v>1.022063929395426</v>
          </cell>
          <cell r="R14">
            <v>47787</v>
          </cell>
          <cell r="S14">
            <v>1.0473174366616989</v>
          </cell>
          <cell r="T14">
            <v>50074</v>
          </cell>
          <cell r="U14">
            <v>1.0478582041140896</v>
          </cell>
          <cell r="V14">
            <v>51989</v>
          </cell>
          <cell r="W14">
            <v>1.038243399768343</v>
          </cell>
          <cell r="X14">
            <v>53446</v>
          </cell>
          <cell r="Y14">
            <v>1.0280251591682856</v>
          </cell>
          <cell r="Z14">
            <v>54372</v>
          </cell>
          <cell r="AA14">
            <v>1.0173258990382816</v>
          </cell>
          <cell r="AB14">
            <v>54140</v>
          </cell>
          <cell r="AC14">
            <v>0.9957330979180461</v>
          </cell>
          <cell r="AD14">
            <v>53236</v>
          </cell>
          <cell r="AE14">
            <v>0.983302548947174</v>
          </cell>
          <cell r="AF14">
            <v>51653</v>
          </cell>
          <cell r="AG14">
            <v>0.9702644826808926</v>
          </cell>
          <cell r="AH14">
            <v>49512</v>
          </cell>
          <cell r="AI14">
            <v>0.9585503262153214</v>
          </cell>
          <cell r="AJ14">
            <v>47511</v>
          </cell>
          <cell r="AK14">
            <v>0.9595855550169656</v>
          </cell>
          <cell r="AL14">
            <v>45696</v>
          </cell>
          <cell r="AM14">
            <v>0.9617983203889625</v>
          </cell>
          <cell r="AN14">
            <v>44057</v>
          </cell>
          <cell r="AO14">
            <v>0.9641325280112045</v>
          </cell>
          <cell r="AP14">
            <v>43246</v>
          </cell>
          <cell r="AQ14">
            <v>0.981592028508523</v>
          </cell>
          <cell r="AR14">
            <v>43272</v>
          </cell>
          <cell r="AS14">
            <v>1.0006012116727558</v>
          </cell>
          <cell r="AT14">
            <v>43079</v>
          </cell>
          <cell r="AU14">
            <v>0.9955398410057312</v>
          </cell>
          <cell r="AV14">
            <v>43121</v>
          </cell>
          <cell r="AW14">
            <v>1.0009749529933378</v>
          </cell>
          <cell r="AX14">
            <v>42903</v>
          </cell>
          <cell r="AY14">
            <v>0.9949444586164514</v>
          </cell>
          <cell r="AZ14">
            <v>42894</v>
          </cell>
          <cell r="BA14">
            <v>0.999790224459828</v>
          </cell>
          <cell r="BB14">
            <v>42622</v>
          </cell>
          <cell r="BC14">
            <v>0.9936587867767054</v>
          </cell>
          <cell r="BD14">
            <v>41931</v>
          </cell>
          <cell r="BE14">
            <v>0.9837877152644174</v>
          </cell>
          <cell r="BF14">
            <v>40876</v>
          </cell>
          <cell r="BG14">
            <v>0.9748396174667907</v>
          </cell>
          <cell r="BH14">
            <v>39408</v>
          </cell>
          <cell r="BI14">
            <v>0.9640865055289167</v>
          </cell>
          <cell r="BJ14">
            <v>36978</v>
          </cell>
          <cell r="BK14">
            <v>0.9383373934226553</v>
          </cell>
          <cell r="BL14">
            <v>34450</v>
          </cell>
          <cell r="BM14">
            <v>0.9316350262318135</v>
          </cell>
          <cell r="BN14">
            <v>32432</v>
          </cell>
          <cell r="BO14">
            <v>0.941422351233672</v>
          </cell>
          <cell r="BP14">
            <v>30292</v>
          </cell>
          <cell r="BQ14">
            <v>0.9340157868771584</v>
          </cell>
          <cell r="BR14">
            <v>28855</v>
          </cell>
          <cell r="BS14">
            <v>0.9525617324706193</v>
          </cell>
          <cell r="BT14">
            <v>28219</v>
          </cell>
          <cell r="BU14">
            <v>0.9779587593138104</v>
          </cell>
          <cell r="BV14">
            <v>27991</v>
          </cell>
          <cell r="BW14">
            <v>0.9919203373613523</v>
          </cell>
          <cell r="BX14">
            <v>27750</v>
          </cell>
          <cell r="BY14">
            <v>0.9913900896716802</v>
          </cell>
          <cell r="BZ14">
            <v>27808</v>
          </cell>
          <cell r="CA14">
            <v>1.00209009009009</v>
          </cell>
          <cell r="CB14">
            <v>28018</v>
          </cell>
          <cell r="CC14">
            <v>1.0075517836593786</v>
          </cell>
          <cell r="CD14">
            <v>28196</v>
          </cell>
          <cell r="CE14">
            <v>1.0063530587479477</v>
          </cell>
          <cell r="CF14">
            <v>28262</v>
          </cell>
          <cell r="CG14">
            <v>1.002340757554263</v>
          </cell>
          <cell r="CH14">
            <v>28445</v>
          </cell>
          <cell r="CI14">
            <v>1.0064751256103601</v>
          </cell>
          <cell r="CJ14">
            <v>28571</v>
          </cell>
          <cell r="CK14">
            <v>1.0044296009843559</v>
          </cell>
          <cell r="CL14">
            <v>28608</v>
          </cell>
          <cell r="CM14">
            <v>1.0012950194252914</v>
          </cell>
          <cell r="CN14">
            <v>28568</v>
          </cell>
        </row>
        <row r="15">
          <cell r="B15" t="str">
            <v> 45-49</v>
          </cell>
          <cell r="C15">
            <v>43416</v>
          </cell>
          <cell r="D15">
            <v>42412</v>
          </cell>
          <cell r="E15">
            <v>0.9768748848350839</v>
          </cell>
          <cell r="F15">
            <v>41642</v>
          </cell>
          <cell r="G15">
            <v>0.9818447609167217</v>
          </cell>
          <cell r="H15">
            <v>42327</v>
          </cell>
          <cell r="I15">
            <v>1.016449738245041</v>
          </cell>
          <cell r="J15">
            <v>44081</v>
          </cell>
          <cell r="K15">
            <v>1.0414392704420345</v>
          </cell>
          <cell r="L15">
            <v>45077</v>
          </cell>
          <cell r="M15">
            <v>1.0225947687212178</v>
          </cell>
          <cell r="N15">
            <v>45648</v>
          </cell>
          <cell r="O15">
            <v>1.0126672138784747</v>
          </cell>
          <cell r="P15">
            <v>45774</v>
          </cell>
          <cell r="Q15">
            <v>1.0027602523659307</v>
          </cell>
          <cell r="R15">
            <v>44750</v>
          </cell>
          <cell r="S15">
            <v>0.9776292218289859</v>
          </cell>
          <cell r="T15">
            <v>43705</v>
          </cell>
          <cell r="U15">
            <v>0.9766480446927375</v>
          </cell>
          <cell r="V15">
            <v>43390</v>
          </cell>
          <cell r="W15">
            <v>0.9927925866605651</v>
          </cell>
          <cell r="X15">
            <v>43605</v>
          </cell>
          <cell r="Y15">
            <v>1.0049550587693017</v>
          </cell>
          <cell r="Z15">
            <v>44582</v>
          </cell>
          <cell r="AA15">
            <v>1.0224056874211673</v>
          </cell>
          <cell r="AB15">
            <v>46712</v>
          </cell>
          <cell r="AC15">
            <v>1.0477771297833207</v>
          </cell>
          <cell r="AD15">
            <v>48964</v>
          </cell>
          <cell r="AE15">
            <v>1.0482103099845863</v>
          </cell>
          <cell r="AF15">
            <v>50851</v>
          </cell>
          <cell r="AG15">
            <v>1.038538518094927</v>
          </cell>
          <cell r="AH15">
            <v>52285</v>
          </cell>
          <cell r="AI15">
            <v>1.028200035397534</v>
          </cell>
          <cell r="AJ15">
            <v>53202</v>
          </cell>
          <cell r="AK15">
            <v>1.0175384909629912</v>
          </cell>
          <cell r="AL15">
            <v>52987</v>
          </cell>
          <cell r="AM15">
            <v>0.9959587985414082</v>
          </cell>
          <cell r="AN15">
            <v>52116</v>
          </cell>
          <cell r="AO15">
            <v>0.9835620057750014</v>
          </cell>
          <cell r="AP15">
            <v>50578</v>
          </cell>
          <cell r="AQ15">
            <v>0.9704889093560519</v>
          </cell>
          <cell r="AR15">
            <v>48488</v>
          </cell>
          <cell r="AS15">
            <v>0.9586776859504132</v>
          </cell>
          <cell r="AT15">
            <v>46544</v>
          </cell>
          <cell r="AU15">
            <v>0.9599076060056096</v>
          </cell>
          <cell r="AV15">
            <v>44783</v>
          </cell>
          <cell r="AW15">
            <v>0.9621648332760399</v>
          </cell>
          <cell r="AX15">
            <v>43194</v>
          </cell>
          <cell r="AY15">
            <v>0.9645177857669205</v>
          </cell>
          <cell r="AZ15">
            <v>42415</v>
          </cell>
          <cell r="BA15">
            <v>0.9819650877436681</v>
          </cell>
          <cell r="BB15">
            <v>42453</v>
          </cell>
          <cell r="BC15">
            <v>1.0008959094659908</v>
          </cell>
          <cell r="BD15">
            <v>42276</v>
          </cell>
          <cell r="BE15">
            <v>0.9958306833439333</v>
          </cell>
          <cell r="BF15">
            <v>42330</v>
          </cell>
          <cell r="BG15">
            <v>1.0012773204655123</v>
          </cell>
          <cell r="BH15">
            <v>42128</v>
          </cell>
          <cell r="BI15">
            <v>0.9952279707063548</v>
          </cell>
          <cell r="BJ15">
            <v>42132</v>
          </cell>
          <cell r="BK15">
            <v>1.0000949487276871</v>
          </cell>
          <cell r="BL15">
            <v>41876</v>
          </cell>
          <cell r="BM15">
            <v>0.9939238583499478</v>
          </cell>
          <cell r="BN15">
            <v>41204</v>
          </cell>
          <cell r="BO15">
            <v>0.9839526220269367</v>
          </cell>
          <cell r="BP15">
            <v>40179</v>
          </cell>
          <cell r="BQ15">
            <v>0.9751237743908359</v>
          </cell>
          <cell r="BR15">
            <v>38742</v>
          </cell>
          <cell r="BS15">
            <v>0.9642350481594864</v>
          </cell>
          <cell r="BT15">
            <v>36360</v>
          </cell>
          <cell r="BU15">
            <v>0.9385163388570543</v>
          </cell>
          <cell r="BV15">
            <v>33881</v>
          </cell>
          <cell r="BW15">
            <v>0.9318206820682068</v>
          </cell>
          <cell r="BX15">
            <v>31906</v>
          </cell>
          <cell r="BY15">
            <v>0.94170774180219</v>
          </cell>
          <cell r="BZ15">
            <v>29812</v>
          </cell>
          <cell r="CA15">
            <v>0.9343697110261393</v>
          </cell>
          <cell r="CB15">
            <v>28410</v>
          </cell>
          <cell r="CC15">
            <v>0.9529719576009661</v>
          </cell>
          <cell r="CD15">
            <v>27792</v>
          </cell>
          <cell r="CE15">
            <v>0.978247096092925</v>
          </cell>
          <cell r="CF15">
            <v>27577</v>
          </cell>
          <cell r="CG15">
            <v>0.9922639608520437</v>
          </cell>
          <cell r="CH15">
            <v>27348</v>
          </cell>
          <cell r="CI15">
            <v>0.9916959785328353</v>
          </cell>
          <cell r="CJ15">
            <v>27413</v>
          </cell>
          <cell r="CK15">
            <v>1.0023767734386426</v>
          </cell>
          <cell r="CL15">
            <v>27625</v>
          </cell>
          <cell r="CM15">
            <v>1.0077335570714625</v>
          </cell>
          <cell r="CN15">
            <v>27809</v>
          </cell>
        </row>
        <row r="16">
          <cell r="B16" t="str">
            <v> 50-54</v>
          </cell>
          <cell r="C16">
            <v>46143</v>
          </cell>
          <cell r="D16">
            <v>45564</v>
          </cell>
          <cell r="E16">
            <v>0.9874520512320395</v>
          </cell>
          <cell r="F16">
            <v>45063</v>
          </cell>
          <cell r="G16">
            <v>0.989004477218857</v>
          </cell>
          <cell r="H16">
            <v>44099</v>
          </cell>
          <cell r="I16">
            <v>0.9786077269600337</v>
          </cell>
          <cell r="J16">
            <v>42720</v>
          </cell>
          <cell r="K16">
            <v>0.9687294496473843</v>
          </cell>
          <cell r="L16">
            <v>41700</v>
          </cell>
          <cell r="M16">
            <v>0.976123595505618</v>
          </cell>
          <cell r="N16">
            <v>40762</v>
          </cell>
          <cell r="O16">
            <v>0.977505995203837</v>
          </cell>
          <cell r="P16">
            <v>40046</v>
          </cell>
          <cell r="Q16">
            <v>0.9824346204798587</v>
          </cell>
          <cell r="R16">
            <v>40733</v>
          </cell>
          <cell r="S16">
            <v>1.0171552714378465</v>
          </cell>
          <cell r="T16">
            <v>42444</v>
          </cell>
          <cell r="U16">
            <v>1.0420052537254805</v>
          </cell>
          <cell r="V16">
            <v>43421</v>
          </cell>
          <cell r="W16">
            <v>1.0230185656394308</v>
          </cell>
          <cell r="X16">
            <v>43983</v>
          </cell>
          <cell r="Y16">
            <v>1.012943045991571</v>
          </cell>
          <cell r="Z16">
            <v>44113</v>
          </cell>
          <cell r="AA16">
            <v>1.0029556874246868</v>
          </cell>
          <cell r="AB16">
            <v>43142</v>
          </cell>
          <cell r="AC16">
            <v>0.9779883481060005</v>
          </cell>
          <cell r="AD16">
            <v>42157</v>
          </cell>
          <cell r="AE16">
            <v>0.977168420564647</v>
          </cell>
          <cell r="AF16">
            <v>41877</v>
          </cell>
          <cell r="AG16">
            <v>0.9933581611594753</v>
          </cell>
          <cell r="AH16">
            <v>42106</v>
          </cell>
          <cell r="AI16">
            <v>1.0054683955393175</v>
          </cell>
          <cell r="AJ16">
            <v>43069</v>
          </cell>
          <cell r="AK16">
            <v>1.022870849760129</v>
          </cell>
          <cell r="AL16">
            <v>45150</v>
          </cell>
          <cell r="AM16">
            <v>1.048317815598226</v>
          </cell>
          <cell r="AN16">
            <v>47348</v>
          </cell>
          <cell r="AO16">
            <v>1.0486821705426357</v>
          </cell>
          <cell r="AP16">
            <v>49187</v>
          </cell>
          <cell r="AQ16">
            <v>1.0388400777223958</v>
          </cell>
          <cell r="AR16">
            <v>50587</v>
          </cell>
          <cell r="AS16">
            <v>1.0284628052127596</v>
          </cell>
          <cell r="AT16">
            <v>51484</v>
          </cell>
          <cell r="AU16">
            <v>1.0177318283353431</v>
          </cell>
          <cell r="AV16">
            <v>51292</v>
          </cell>
          <cell r="AW16">
            <v>0.9962706860383809</v>
          </cell>
          <cell r="AX16">
            <v>50467</v>
          </cell>
          <cell r="AY16">
            <v>0.9839156203696483</v>
          </cell>
          <cell r="AZ16">
            <v>48994</v>
          </cell>
          <cell r="BA16">
            <v>0.9708126102205401</v>
          </cell>
          <cell r="BB16">
            <v>46981</v>
          </cell>
          <cell r="BC16">
            <v>0.9589133363268971</v>
          </cell>
          <cell r="BD16">
            <v>45112</v>
          </cell>
          <cell r="BE16">
            <v>0.9602179604520976</v>
          </cell>
          <cell r="BF16">
            <v>43423</v>
          </cell>
          <cell r="BG16">
            <v>0.962559851037418</v>
          </cell>
          <cell r="BH16">
            <v>41901</v>
          </cell>
          <cell r="BI16">
            <v>0.9649494507519056</v>
          </cell>
          <cell r="BJ16">
            <v>41162</v>
          </cell>
          <cell r="BK16">
            <v>0.9823631894226869</v>
          </cell>
          <cell r="BL16">
            <v>41213</v>
          </cell>
          <cell r="BM16">
            <v>1.001239006850979</v>
          </cell>
          <cell r="BN16">
            <v>41054</v>
          </cell>
          <cell r="BO16">
            <v>0.9961419940310097</v>
          </cell>
          <cell r="BP16">
            <v>41120</v>
          </cell>
          <cell r="BQ16">
            <v>1.001607638719735</v>
          </cell>
          <cell r="BR16">
            <v>40935</v>
          </cell>
          <cell r="BS16">
            <v>0.9955009727626459</v>
          </cell>
          <cell r="BT16">
            <v>40952</v>
          </cell>
          <cell r="BU16">
            <v>1.0004152925369487</v>
          </cell>
          <cell r="BV16">
            <v>40715</v>
          </cell>
          <cell r="BW16">
            <v>0.9942127368626685</v>
          </cell>
          <cell r="BX16">
            <v>40072</v>
          </cell>
          <cell r="BY16">
            <v>0.9842072946088665</v>
          </cell>
          <cell r="BZ16">
            <v>39083</v>
          </cell>
          <cell r="CA16">
            <v>0.9753194250349371</v>
          </cell>
          <cell r="CB16">
            <v>37693</v>
          </cell>
          <cell r="CC16">
            <v>0.9644346646879718</v>
          </cell>
          <cell r="CD16">
            <v>35381</v>
          </cell>
          <cell r="CE16">
            <v>0.9386623510996737</v>
          </cell>
          <cell r="CF16">
            <v>32978</v>
          </cell>
          <cell r="CG16">
            <v>0.9320821910064724</v>
          </cell>
          <cell r="CH16">
            <v>31064</v>
          </cell>
          <cell r="CI16">
            <v>0.9419613075383589</v>
          </cell>
          <cell r="CJ16">
            <v>29038</v>
          </cell>
          <cell r="CK16">
            <v>0.9347798094257018</v>
          </cell>
          <cell r="CL16">
            <v>27680</v>
          </cell>
          <cell r="CM16">
            <v>0.9532336937805634</v>
          </cell>
          <cell r="CN16">
            <v>27087</v>
          </cell>
        </row>
        <row r="17">
          <cell r="B17" t="str">
            <v> 55-59</v>
          </cell>
          <cell r="C17">
            <v>43391</v>
          </cell>
          <cell r="D17">
            <v>44226</v>
          </cell>
          <cell r="E17">
            <v>1.0192436219492522</v>
          </cell>
          <cell r="F17">
            <v>44025</v>
          </cell>
          <cell r="G17">
            <v>0.9954551621218288</v>
          </cell>
          <cell r="H17">
            <v>43794</v>
          </cell>
          <cell r="I17">
            <v>0.9947529812606474</v>
          </cell>
          <cell r="J17">
            <v>43707</v>
          </cell>
          <cell r="K17">
            <v>0.9980134264967804</v>
          </cell>
          <cell r="L17">
            <v>43276</v>
          </cell>
          <cell r="M17">
            <v>0.9901388793557097</v>
          </cell>
          <cell r="N17">
            <v>42774</v>
          </cell>
          <cell r="O17">
            <v>0.9884000369719937</v>
          </cell>
          <cell r="P17">
            <v>42341</v>
          </cell>
          <cell r="Q17">
            <v>0.9898770281011829</v>
          </cell>
          <cell r="R17">
            <v>41471</v>
          </cell>
          <cell r="S17">
            <v>0.9794525400911646</v>
          </cell>
          <cell r="T17">
            <v>40198</v>
          </cell>
          <cell r="U17">
            <v>0.96930385088375</v>
          </cell>
          <cell r="V17">
            <v>39269</v>
          </cell>
          <cell r="W17">
            <v>0.9768893974824618</v>
          </cell>
          <cell r="X17">
            <v>38423</v>
          </cell>
          <cell r="Y17">
            <v>0.9784562886755456</v>
          </cell>
          <cell r="Z17">
            <v>37792</v>
          </cell>
          <cell r="AA17">
            <v>0.9835775446997892</v>
          </cell>
          <cell r="AB17">
            <v>38489</v>
          </cell>
          <cell r="AC17">
            <v>1.0184430567315834</v>
          </cell>
          <cell r="AD17">
            <v>40141</v>
          </cell>
          <cell r="AE17">
            <v>1.0429213541531346</v>
          </cell>
          <cell r="AF17">
            <v>41091</v>
          </cell>
          <cell r="AG17">
            <v>1.02366657532199</v>
          </cell>
          <cell r="AH17">
            <v>41644</v>
          </cell>
          <cell r="AI17">
            <v>1.0134579348275778</v>
          </cell>
          <cell r="AJ17">
            <v>41780</v>
          </cell>
          <cell r="AK17">
            <v>1.0032657765824609</v>
          </cell>
          <cell r="AL17">
            <v>40887</v>
          </cell>
          <cell r="AM17">
            <v>0.9786261369076112</v>
          </cell>
          <cell r="AN17">
            <v>39987</v>
          </cell>
          <cell r="AO17">
            <v>0.977988113581334</v>
          </cell>
          <cell r="AP17">
            <v>39758</v>
          </cell>
          <cell r="AQ17">
            <v>0.9942731387701003</v>
          </cell>
          <cell r="AR17">
            <v>40009</v>
          </cell>
          <cell r="AS17">
            <v>1.0063131948287136</v>
          </cell>
          <cell r="AT17">
            <v>40959</v>
          </cell>
          <cell r="AU17">
            <v>1.0237446574520732</v>
          </cell>
          <cell r="AV17">
            <v>42969</v>
          </cell>
          <cell r="AW17">
            <v>1.04907346370761</v>
          </cell>
          <cell r="AX17">
            <v>45093</v>
          </cell>
          <cell r="AY17">
            <v>1.0494309851288137</v>
          </cell>
          <cell r="AZ17">
            <v>46870</v>
          </cell>
          <cell r="BA17">
            <v>1.0394074468321026</v>
          </cell>
          <cell r="BB17">
            <v>48223</v>
          </cell>
          <cell r="BC17">
            <v>1.0288670791551098</v>
          </cell>
          <cell r="BD17">
            <v>49096</v>
          </cell>
          <cell r="BE17">
            <v>1.0181033946457085</v>
          </cell>
          <cell r="BF17">
            <v>48937</v>
          </cell>
          <cell r="BG17">
            <v>0.9967614469610558</v>
          </cell>
          <cell r="BH17">
            <v>48176</v>
          </cell>
          <cell r="BI17">
            <v>0.9844493941189693</v>
          </cell>
          <cell r="BJ17">
            <v>46791</v>
          </cell>
          <cell r="BK17">
            <v>0.9712512454334108</v>
          </cell>
          <cell r="BL17">
            <v>44888</v>
          </cell>
          <cell r="BM17">
            <v>0.9593297856425381</v>
          </cell>
          <cell r="BN17">
            <v>43124</v>
          </cell>
          <cell r="BO17">
            <v>0.9607021921226163</v>
          </cell>
          <cell r="BP17">
            <v>41534</v>
          </cell>
          <cell r="BQ17">
            <v>0.9631295798163436</v>
          </cell>
          <cell r="BR17">
            <v>40105</v>
          </cell>
          <cell r="BS17">
            <v>0.9655944527375162</v>
          </cell>
          <cell r="BT17">
            <v>39424</v>
          </cell>
          <cell r="BU17">
            <v>0.9830195736192495</v>
          </cell>
          <cell r="BV17">
            <v>39492</v>
          </cell>
          <cell r="BW17">
            <v>1.0017248376623376</v>
          </cell>
          <cell r="BX17">
            <v>39359</v>
          </cell>
          <cell r="BY17">
            <v>0.9966322293122658</v>
          </cell>
          <cell r="BZ17">
            <v>39442</v>
          </cell>
          <cell r="CA17">
            <v>1.0021087934144668</v>
          </cell>
          <cell r="CB17">
            <v>39282</v>
          </cell>
          <cell r="CC17">
            <v>0.9959434105775569</v>
          </cell>
          <cell r="CD17">
            <v>39319</v>
          </cell>
          <cell r="CE17">
            <v>1.0009419072348658</v>
          </cell>
          <cell r="CF17">
            <v>39109</v>
          </cell>
          <cell r="CG17">
            <v>0.9946590706782981</v>
          </cell>
          <cell r="CH17">
            <v>38503</v>
          </cell>
          <cell r="CI17">
            <v>0.9845048454319978</v>
          </cell>
          <cell r="CJ17">
            <v>37570</v>
          </cell>
          <cell r="CK17">
            <v>0.9757681219645222</v>
          </cell>
          <cell r="CL17">
            <v>36241</v>
          </cell>
          <cell r="CM17">
            <v>0.9646260314080384</v>
          </cell>
          <cell r="CN17">
            <v>34029</v>
          </cell>
        </row>
        <row r="18">
          <cell r="B18" t="str">
            <v> 60-64</v>
          </cell>
          <cell r="C18">
            <v>33493</v>
          </cell>
          <cell r="D18">
            <v>34110</v>
          </cell>
          <cell r="E18">
            <v>1.0184217597706984</v>
          </cell>
          <cell r="F18">
            <v>35750</v>
          </cell>
          <cell r="G18">
            <v>1.0480797420111405</v>
          </cell>
          <cell r="H18">
            <v>37009</v>
          </cell>
          <cell r="I18">
            <v>1.0352167832167831</v>
          </cell>
          <cell r="J18">
            <v>37801</v>
          </cell>
          <cell r="K18">
            <v>1.021400199951363</v>
          </cell>
          <cell r="L18">
            <v>39429</v>
          </cell>
          <cell r="M18">
            <v>1.0430676437131292</v>
          </cell>
          <cell r="N18">
            <v>40220</v>
          </cell>
          <cell r="O18">
            <v>1.0200613761444621</v>
          </cell>
          <cell r="P18">
            <v>40081</v>
          </cell>
          <cell r="Q18">
            <v>0.9965440079562407</v>
          </cell>
          <cell r="R18">
            <v>39916</v>
          </cell>
          <cell r="S18">
            <v>0.9958833362441056</v>
          </cell>
          <cell r="T18">
            <v>39868</v>
          </cell>
          <cell r="U18">
            <v>0.9987974746968634</v>
          </cell>
          <cell r="V18">
            <v>39511</v>
          </cell>
          <cell r="W18">
            <v>0.9910454499849504</v>
          </cell>
          <cell r="X18">
            <v>39097</v>
          </cell>
          <cell r="Y18">
            <v>0.9895219052921971</v>
          </cell>
          <cell r="Z18">
            <v>38742</v>
          </cell>
          <cell r="AA18">
            <v>0.9909200194388317</v>
          </cell>
          <cell r="AB18">
            <v>37981</v>
          </cell>
          <cell r="AC18">
            <v>0.9803572350420732</v>
          </cell>
          <cell r="AD18">
            <v>36842</v>
          </cell>
          <cell r="AE18">
            <v>0.9700113214501987</v>
          </cell>
          <cell r="AF18">
            <v>36023</v>
          </cell>
          <cell r="AG18">
            <v>0.9777699364855328</v>
          </cell>
          <cell r="AH18">
            <v>35286</v>
          </cell>
          <cell r="AI18">
            <v>0.9795408489020904</v>
          </cell>
          <cell r="AJ18">
            <v>34747</v>
          </cell>
          <cell r="AK18">
            <v>0.984724820041943</v>
          </cell>
          <cell r="AL18">
            <v>35438</v>
          </cell>
          <cell r="AM18">
            <v>1.0198866089158776</v>
          </cell>
          <cell r="AN18">
            <v>36998</v>
          </cell>
          <cell r="AO18">
            <v>1.0440205429200293</v>
          </cell>
          <cell r="AP18">
            <v>37905</v>
          </cell>
          <cell r="AQ18">
            <v>1.0245148386399265</v>
          </cell>
          <cell r="AR18">
            <v>38440</v>
          </cell>
          <cell r="AS18">
            <v>1.014114232950798</v>
          </cell>
          <cell r="AT18">
            <v>38585</v>
          </cell>
          <cell r="AU18">
            <v>1.0037721123829344</v>
          </cell>
          <cell r="AV18">
            <v>37789</v>
          </cell>
          <cell r="AW18">
            <v>0.9793702215887002</v>
          </cell>
          <cell r="AX18">
            <v>36999</v>
          </cell>
          <cell r="AY18">
            <v>0.9790944454735505</v>
          </cell>
          <cell r="AZ18">
            <v>36829</v>
          </cell>
          <cell r="BA18">
            <v>0.9954052812238169</v>
          </cell>
          <cell r="BB18">
            <v>37105</v>
          </cell>
          <cell r="BC18">
            <v>1.0074940943278394</v>
          </cell>
          <cell r="BD18">
            <v>38025</v>
          </cell>
          <cell r="BE18">
            <v>1.0247945020886673</v>
          </cell>
          <cell r="BF18">
            <v>39937</v>
          </cell>
          <cell r="BG18">
            <v>1.0502827087442472</v>
          </cell>
          <cell r="BH18">
            <v>41954</v>
          </cell>
          <cell r="BI18">
            <v>1.050504544657836</v>
          </cell>
          <cell r="BJ18">
            <v>43639</v>
          </cell>
          <cell r="BK18">
            <v>1.040163035705773</v>
          </cell>
          <cell r="BL18">
            <v>44927</v>
          </cell>
          <cell r="BM18">
            <v>1.02951488347579</v>
          </cell>
          <cell r="BN18">
            <v>45766</v>
          </cell>
          <cell r="BO18">
            <v>1.0186747390210786</v>
          </cell>
          <cell r="BP18">
            <v>45652</v>
          </cell>
          <cell r="BQ18">
            <v>0.9975090678669755</v>
          </cell>
          <cell r="BR18">
            <v>44981</v>
          </cell>
          <cell r="BS18">
            <v>0.9853018487689477</v>
          </cell>
          <cell r="BT18">
            <v>43719</v>
          </cell>
          <cell r="BU18">
            <v>0.9719437095662613</v>
          </cell>
          <cell r="BV18">
            <v>41966</v>
          </cell>
          <cell r="BW18">
            <v>0.9599030169948992</v>
          </cell>
          <cell r="BX18">
            <v>40351</v>
          </cell>
          <cell r="BY18">
            <v>0.9615164657103369</v>
          </cell>
          <cell r="BZ18">
            <v>38901</v>
          </cell>
          <cell r="CA18">
            <v>0.9640653267577012</v>
          </cell>
          <cell r="CB18">
            <v>37606</v>
          </cell>
          <cell r="CC18">
            <v>0.9667103673427418</v>
          </cell>
          <cell r="CD18">
            <v>37005</v>
          </cell>
          <cell r="CE18">
            <v>0.9840185076849439</v>
          </cell>
          <cell r="CF18">
            <v>37101</v>
          </cell>
          <cell r="CG18">
            <v>1.0025942440210782</v>
          </cell>
          <cell r="CH18">
            <v>37004</v>
          </cell>
          <cell r="CI18">
            <v>0.9973855152152233</v>
          </cell>
          <cell r="CJ18">
            <v>37115</v>
          </cell>
          <cell r="CK18">
            <v>1.002999675710734</v>
          </cell>
          <cell r="CL18">
            <v>36991</v>
          </cell>
          <cell r="CM18">
            <v>0.9966590327360906</v>
          </cell>
          <cell r="CN18">
            <v>37054</v>
          </cell>
        </row>
        <row r="19">
          <cell r="B19" t="str">
            <v> 65-69</v>
          </cell>
          <cell r="C19">
            <v>24592</v>
          </cell>
          <cell r="D19">
            <v>26083</v>
          </cell>
          <cell r="E19">
            <v>1.0606294729993493</v>
          </cell>
          <cell r="F19">
            <v>27156</v>
          </cell>
          <cell r="G19">
            <v>1.0411379059157306</v>
          </cell>
          <cell r="H19">
            <v>28503</v>
          </cell>
          <cell r="I19">
            <v>1.0496022978347326</v>
          </cell>
          <cell r="J19">
            <v>29542</v>
          </cell>
          <cell r="K19">
            <v>1.0364523032663229</v>
          </cell>
          <cell r="L19">
            <v>29158</v>
          </cell>
          <cell r="M19">
            <v>0.9870015571051385</v>
          </cell>
          <cell r="N19">
            <v>29766</v>
          </cell>
          <cell r="O19">
            <v>1.0208519102819122</v>
          </cell>
          <cell r="P19">
            <v>31269</v>
          </cell>
          <cell r="Q19">
            <v>1.0504938520459586</v>
          </cell>
          <cell r="R19">
            <v>32440</v>
          </cell>
          <cell r="S19">
            <v>1.0374492308676324</v>
          </cell>
          <cell r="T19">
            <v>33189</v>
          </cell>
          <cell r="U19">
            <v>1.0230887792848335</v>
          </cell>
          <cell r="V19">
            <v>34653</v>
          </cell>
          <cell r="W19">
            <v>1.0441110006327399</v>
          </cell>
          <cell r="X19">
            <v>35400</v>
          </cell>
          <cell r="Y19">
            <v>1.0215565751882953</v>
          </cell>
          <cell r="Z19">
            <v>35337</v>
          </cell>
          <cell r="AA19">
            <v>0.9982203389830508</v>
          </cell>
          <cell r="AB19">
            <v>35253</v>
          </cell>
          <cell r="AC19">
            <v>0.9976228881908481</v>
          </cell>
          <cell r="AD19">
            <v>35256</v>
          </cell>
          <cell r="AE19">
            <v>1.0000850991404986</v>
          </cell>
          <cell r="AF19">
            <v>34992</v>
          </cell>
          <cell r="AG19">
            <v>0.9925119128658951</v>
          </cell>
          <cell r="AH19">
            <v>34680</v>
          </cell>
          <cell r="AI19">
            <v>0.9910836762688614</v>
          </cell>
          <cell r="AJ19">
            <v>34418</v>
          </cell>
          <cell r="AK19">
            <v>0.9924452133794694</v>
          </cell>
          <cell r="AL19">
            <v>33789</v>
          </cell>
          <cell r="AM19">
            <v>0.9817246789470626</v>
          </cell>
          <cell r="AN19">
            <v>32812</v>
          </cell>
          <cell r="AO19">
            <v>0.9710852644351712</v>
          </cell>
          <cell r="AP19">
            <v>32123</v>
          </cell>
          <cell r="AQ19">
            <v>0.9790015847860539</v>
          </cell>
          <cell r="AR19">
            <v>31520</v>
          </cell>
          <cell r="AS19">
            <v>0.9812284033247206</v>
          </cell>
          <cell r="AT19">
            <v>31092</v>
          </cell>
          <cell r="AU19">
            <v>0.9864213197969544</v>
          </cell>
          <cell r="AV19">
            <v>31772</v>
          </cell>
          <cell r="AW19">
            <v>1.0218705776405506</v>
          </cell>
          <cell r="AX19">
            <v>33217</v>
          </cell>
          <cell r="AY19">
            <v>1.0454802971169583</v>
          </cell>
          <cell r="AZ19">
            <v>34069</v>
          </cell>
          <cell r="BA19">
            <v>1.0256495168136797</v>
          </cell>
          <cell r="BB19">
            <v>34579</v>
          </cell>
          <cell r="BC19">
            <v>1.0149696204760927</v>
          </cell>
          <cell r="BD19">
            <v>34734</v>
          </cell>
          <cell r="BE19">
            <v>1.0044824893721622</v>
          </cell>
          <cell r="BF19">
            <v>34052</v>
          </cell>
          <cell r="BG19">
            <v>0.9803650601715898</v>
          </cell>
          <cell r="BH19">
            <v>33389</v>
          </cell>
          <cell r="BI19">
            <v>0.9805297779866087</v>
          </cell>
          <cell r="BJ19">
            <v>33282</v>
          </cell>
          <cell r="BK19">
            <v>0.9967953517625565</v>
          </cell>
          <cell r="BL19">
            <v>33577</v>
          </cell>
          <cell r="BM19">
            <v>1.0088636500210324</v>
          </cell>
          <cell r="BN19">
            <v>34454</v>
          </cell>
          <cell r="BO19">
            <v>1.026119069601215</v>
          </cell>
          <cell r="BP19">
            <v>36230</v>
          </cell>
          <cell r="BQ19">
            <v>1.0515469901898182</v>
          </cell>
          <cell r="BR19">
            <v>38104</v>
          </cell>
          <cell r="BS19">
            <v>1.0517250897046646</v>
          </cell>
          <cell r="BT19">
            <v>39674</v>
          </cell>
          <cell r="BU19">
            <v>1.0412030233046399</v>
          </cell>
          <cell r="BV19">
            <v>40875</v>
          </cell>
          <cell r="BW19">
            <v>1.0302717144729545</v>
          </cell>
          <cell r="BX19">
            <v>41667</v>
          </cell>
          <cell r="BY19">
            <v>1.0193761467889908</v>
          </cell>
          <cell r="BZ19">
            <v>41598</v>
          </cell>
          <cell r="CA19">
            <v>0.998344013247894</v>
          </cell>
          <cell r="CB19">
            <v>41024</v>
          </cell>
          <cell r="CC19">
            <v>0.986201259675946</v>
          </cell>
          <cell r="CD19">
            <v>39907</v>
          </cell>
          <cell r="CE19">
            <v>0.9727720358814352</v>
          </cell>
          <cell r="CF19">
            <v>38335</v>
          </cell>
          <cell r="CG19">
            <v>0.9606084145638609</v>
          </cell>
          <cell r="CH19">
            <v>36893</v>
          </cell>
          <cell r="CI19">
            <v>0.9623842441632973</v>
          </cell>
          <cell r="CJ19">
            <v>35605</v>
          </cell>
          <cell r="CK19">
            <v>0.9650882281191554</v>
          </cell>
          <cell r="CL19">
            <v>34457</v>
          </cell>
          <cell r="CM19">
            <v>0.967757337452605</v>
          </cell>
          <cell r="CN19">
            <v>33942</v>
          </cell>
        </row>
        <row r="20">
          <cell r="B20" t="str">
            <v> 70-74</v>
          </cell>
          <cell r="C20">
            <v>17674</v>
          </cell>
          <cell r="D20">
            <v>17499</v>
          </cell>
          <cell r="E20">
            <v>0.9900984497001245</v>
          </cell>
          <cell r="F20">
            <v>17500</v>
          </cell>
          <cell r="G20">
            <v>1.0000571461226355</v>
          </cell>
          <cell r="H20">
            <v>17890</v>
          </cell>
          <cell r="I20">
            <v>1.0222857142857142</v>
          </cell>
          <cell r="J20">
            <v>18535</v>
          </cell>
          <cell r="K20">
            <v>1.0360536612632756</v>
          </cell>
          <cell r="L20">
            <v>19908</v>
          </cell>
          <cell r="M20">
            <v>1.0740760722956568</v>
          </cell>
          <cell r="N20">
            <v>21186</v>
          </cell>
          <cell r="O20">
            <v>1.0641952983725136</v>
          </cell>
          <cell r="P20">
            <v>22111</v>
          </cell>
          <cell r="Q20">
            <v>1.0436609081468895</v>
          </cell>
          <cell r="R20">
            <v>23269</v>
          </cell>
          <cell r="S20">
            <v>1.0523721224729772</v>
          </cell>
          <cell r="T20">
            <v>24172</v>
          </cell>
          <cell r="U20">
            <v>1.0388069964330224</v>
          </cell>
          <cell r="V20">
            <v>23918</v>
          </cell>
          <cell r="W20">
            <v>0.9894919741850075</v>
          </cell>
          <cell r="X20">
            <v>24509</v>
          </cell>
          <cell r="Y20">
            <v>1.0247094238648717</v>
          </cell>
          <cell r="Z20">
            <v>25845</v>
          </cell>
          <cell r="AA20">
            <v>1.0545105879472847</v>
          </cell>
          <cell r="AB20">
            <v>26911</v>
          </cell>
          <cell r="AC20">
            <v>1.041245888953376</v>
          </cell>
          <cell r="AD20">
            <v>27599</v>
          </cell>
          <cell r="AE20">
            <v>1.0255657537809817</v>
          </cell>
          <cell r="AF20">
            <v>28865</v>
          </cell>
          <cell r="AG20">
            <v>1.0458712272183774</v>
          </cell>
          <cell r="AH20">
            <v>29558</v>
          </cell>
          <cell r="AI20">
            <v>1.0240083145678156</v>
          </cell>
          <cell r="AJ20">
            <v>29585</v>
          </cell>
          <cell r="AK20">
            <v>1.000913458285405</v>
          </cell>
          <cell r="AL20">
            <v>29601</v>
          </cell>
          <cell r="AM20">
            <v>1.0005408146019943</v>
          </cell>
          <cell r="AN20">
            <v>29669</v>
          </cell>
          <cell r="AO20">
            <v>1.002297219688524</v>
          </cell>
          <cell r="AP20">
            <v>29517</v>
          </cell>
          <cell r="AQ20">
            <v>0.9948768074421113</v>
          </cell>
          <cell r="AR20">
            <v>29334</v>
          </cell>
          <cell r="AS20">
            <v>0.9938001829454213</v>
          </cell>
          <cell r="AT20">
            <v>29186</v>
          </cell>
          <cell r="AU20">
            <v>0.9949546601213609</v>
          </cell>
          <cell r="AV20">
            <v>28723</v>
          </cell>
          <cell r="AW20">
            <v>0.9841362296991708</v>
          </cell>
          <cell r="AX20">
            <v>27939</v>
          </cell>
          <cell r="AY20">
            <v>0.972704801030533</v>
          </cell>
          <cell r="AZ20">
            <v>27417</v>
          </cell>
          <cell r="BA20">
            <v>0.9813164393858048</v>
          </cell>
          <cell r="BB20">
            <v>26974</v>
          </cell>
          <cell r="BC20">
            <v>0.9838421417368786</v>
          </cell>
          <cell r="BD20">
            <v>26686</v>
          </cell>
          <cell r="BE20">
            <v>0.9893230518276859</v>
          </cell>
          <cell r="BF20">
            <v>27357</v>
          </cell>
          <cell r="BG20">
            <v>1.025144270403957</v>
          </cell>
          <cell r="BH20">
            <v>28668</v>
          </cell>
          <cell r="BI20">
            <v>1.0479219212632964</v>
          </cell>
          <cell r="BJ20">
            <v>29457</v>
          </cell>
          <cell r="BK20">
            <v>1.0275219757220595</v>
          </cell>
          <cell r="BL20">
            <v>29943</v>
          </cell>
          <cell r="BM20">
            <v>1.0164986251145738</v>
          </cell>
          <cell r="BN20">
            <v>30112</v>
          </cell>
          <cell r="BO20">
            <v>1.0056440570417127</v>
          </cell>
          <cell r="BP20">
            <v>29574</v>
          </cell>
          <cell r="BQ20">
            <v>0.9821333687566419</v>
          </cell>
          <cell r="BR20">
            <v>29063</v>
          </cell>
          <cell r="BS20">
            <v>0.9827213092581322</v>
          </cell>
          <cell r="BT20">
            <v>29037</v>
          </cell>
          <cell r="BU20">
            <v>0.999105391735196</v>
          </cell>
          <cell r="BV20">
            <v>29360</v>
          </cell>
          <cell r="BW20">
            <v>1.0111237386782381</v>
          </cell>
          <cell r="BX20">
            <v>30187</v>
          </cell>
          <cell r="BY20">
            <v>1.0281675749318802</v>
          </cell>
          <cell r="BZ20">
            <v>31807</v>
          </cell>
          <cell r="CA20">
            <v>1.053665485142611</v>
          </cell>
          <cell r="CB20">
            <v>33511</v>
          </cell>
          <cell r="CC20">
            <v>1.0535731128367969</v>
          </cell>
          <cell r="CD20">
            <v>34944</v>
          </cell>
          <cell r="CE20">
            <v>1.042762078123601</v>
          </cell>
          <cell r="CF20">
            <v>36045</v>
          </cell>
          <cell r="CG20">
            <v>1.031507554945055</v>
          </cell>
          <cell r="CH20">
            <v>36783</v>
          </cell>
          <cell r="CI20">
            <v>1.020474406991261</v>
          </cell>
          <cell r="CJ20">
            <v>36772</v>
          </cell>
          <cell r="CK20">
            <v>0.9997009488078732</v>
          </cell>
          <cell r="CL20">
            <v>36318</v>
          </cell>
          <cell r="CM20">
            <v>0.987653649515936</v>
          </cell>
          <cell r="CN20">
            <v>35374</v>
          </cell>
        </row>
        <row r="21">
          <cell r="B21" t="str">
            <v> 75-79</v>
          </cell>
          <cell r="C21">
            <v>12404</v>
          </cell>
          <cell r="D21">
            <v>12787</v>
          </cell>
          <cell r="E21">
            <v>1.0308771364076104</v>
          </cell>
          <cell r="F21">
            <v>13111</v>
          </cell>
          <cell r="G21">
            <v>1.0253382341440525</v>
          </cell>
          <cell r="H21">
            <v>12995</v>
          </cell>
          <cell r="I21">
            <v>0.9911524673937915</v>
          </cell>
          <cell r="J21">
            <v>12895</v>
          </cell>
          <cell r="K21">
            <v>0.9923047325894575</v>
          </cell>
          <cell r="L21">
            <v>12791</v>
          </cell>
          <cell r="M21">
            <v>0.991934858472276</v>
          </cell>
          <cell r="N21">
            <v>12738</v>
          </cell>
          <cell r="O21">
            <v>0.9958564615745445</v>
          </cell>
          <cell r="P21">
            <v>12822</v>
          </cell>
          <cell r="Q21">
            <v>1.0065944418276025</v>
          </cell>
          <cell r="R21">
            <v>13178</v>
          </cell>
          <cell r="S21">
            <v>1.0277647792856028</v>
          </cell>
          <cell r="T21">
            <v>13726</v>
          </cell>
          <cell r="U21">
            <v>1.0415844589467294</v>
          </cell>
          <cell r="V21">
            <v>14837</v>
          </cell>
          <cell r="W21">
            <v>1.0809412793239108</v>
          </cell>
          <cell r="X21">
            <v>15863</v>
          </cell>
          <cell r="Y21">
            <v>1.0691514457100493</v>
          </cell>
          <cell r="Z21">
            <v>16614</v>
          </cell>
          <cell r="AA21">
            <v>1.0473428733530858</v>
          </cell>
          <cell r="AB21">
            <v>17546</v>
          </cell>
          <cell r="AC21">
            <v>1.056097267364873</v>
          </cell>
          <cell r="AD21">
            <v>18283</v>
          </cell>
          <cell r="AE21">
            <v>1.0420038755271857</v>
          </cell>
          <cell r="AF21">
            <v>18157</v>
          </cell>
          <cell r="AG21">
            <v>0.9931083520210031</v>
          </cell>
          <cell r="AH21">
            <v>18701</v>
          </cell>
          <cell r="AI21">
            <v>1.0299608966238916</v>
          </cell>
          <cell r="AJ21">
            <v>19820</v>
          </cell>
          <cell r="AK21">
            <v>1.0598363723865034</v>
          </cell>
          <cell r="AL21">
            <v>20736</v>
          </cell>
          <cell r="AM21">
            <v>1.0462159434914229</v>
          </cell>
          <cell r="AN21">
            <v>21341</v>
          </cell>
          <cell r="AO21">
            <v>1.029176311728395</v>
          </cell>
          <cell r="AP21">
            <v>22370</v>
          </cell>
          <cell r="AQ21">
            <v>1.0482170469987349</v>
          </cell>
          <cell r="AR21">
            <v>22979</v>
          </cell>
          <cell r="AS21">
            <v>1.0272239606616003</v>
          </cell>
          <cell r="AT21">
            <v>23088</v>
          </cell>
          <cell r="AU21">
            <v>1.0047434614212978</v>
          </cell>
          <cell r="AV21">
            <v>23188</v>
          </cell>
          <cell r="AW21">
            <v>1.0043312543312544</v>
          </cell>
          <cell r="AX21">
            <v>23310</v>
          </cell>
          <cell r="AY21">
            <v>1.0052613420734864</v>
          </cell>
          <cell r="AZ21">
            <v>23265</v>
          </cell>
          <cell r="BA21">
            <v>0.9980694980694981</v>
          </cell>
          <cell r="BB21">
            <v>23204</v>
          </cell>
          <cell r="BC21">
            <v>0.997378035675908</v>
          </cell>
          <cell r="BD21">
            <v>23165</v>
          </cell>
          <cell r="BE21">
            <v>0.9983192553008102</v>
          </cell>
          <cell r="BF21">
            <v>22869</v>
          </cell>
          <cell r="BG21">
            <v>0.9872221023095187</v>
          </cell>
          <cell r="BH21">
            <v>22301</v>
          </cell>
          <cell r="BI21">
            <v>0.9751628842537934</v>
          </cell>
          <cell r="BJ21">
            <v>21951</v>
          </cell>
          <cell r="BK21">
            <v>0.9843056365185417</v>
          </cell>
          <cell r="BL21">
            <v>21676</v>
          </cell>
          <cell r="BM21">
            <v>0.9874720969431916</v>
          </cell>
          <cell r="BN21">
            <v>21526</v>
          </cell>
          <cell r="BO21">
            <v>0.9930799040413361</v>
          </cell>
          <cell r="BP21">
            <v>22162</v>
          </cell>
          <cell r="BQ21">
            <v>1.0295456657065873</v>
          </cell>
          <cell r="BR21">
            <v>23301</v>
          </cell>
          <cell r="BS21">
            <v>1.0513942784947208</v>
          </cell>
          <cell r="BT21">
            <v>24002</v>
          </cell>
          <cell r="BU21">
            <v>1.030084545727651</v>
          </cell>
          <cell r="BV21">
            <v>24449</v>
          </cell>
          <cell r="BW21">
            <v>1.0186234480459961</v>
          </cell>
          <cell r="BX21">
            <v>24631</v>
          </cell>
          <cell r="BY21">
            <v>1.007444067242014</v>
          </cell>
          <cell r="BZ21">
            <v>24252</v>
          </cell>
          <cell r="CA21">
            <v>0.9846128862003167</v>
          </cell>
          <cell r="CB21">
            <v>23913</v>
          </cell>
          <cell r="CC21">
            <v>0.9860217714002969</v>
          </cell>
          <cell r="CD21">
            <v>23972</v>
          </cell>
          <cell r="CE21">
            <v>1.0024672772132313</v>
          </cell>
          <cell r="CF21">
            <v>24319</v>
          </cell>
          <cell r="CG21">
            <v>1.014475221091273</v>
          </cell>
          <cell r="CH21">
            <v>25082</v>
          </cell>
          <cell r="CI21">
            <v>1.0313746453390353</v>
          </cell>
          <cell r="CJ21">
            <v>26509</v>
          </cell>
          <cell r="CK21">
            <v>1.0568933896818435</v>
          </cell>
          <cell r="CL21">
            <v>28008</v>
          </cell>
          <cell r="CM21">
            <v>1.0565468331510053</v>
          </cell>
          <cell r="CN21">
            <v>29271</v>
          </cell>
        </row>
        <row r="22">
          <cell r="B22" t="str">
            <v> 80-84</v>
          </cell>
          <cell r="C22">
            <v>7107</v>
          </cell>
          <cell r="D22">
            <v>7042</v>
          </cell>
          <cell r="E22">
            <v>0.9908540875193471</v>
          </cell>
          <cell r="F22">
            <v>7056</v>
          </cell>
          <cell r="G22">
            <v>1.0019880715705765</v>
          </cell>
          <cell r="H22">
            <v>7194</v>
          </cell>
          <cell r="I22">
            <v>1.0195578231292517</v>
          </cell>
          <cell r="J22">
            <v>7389</v>
          </cell>
          <cell r="K22">
            <v>1.0271059216013345</v>
          </cell>
          <cell r="L22">
            <v>7621</v>
          </cell>
          <cell r="M22">
            <v>1.0313980240898633</v>
          </cell>
          <cell r="N22">
            <v>7914</v>
          </cell>
          <cell r="O22">
            <v>1.0384463981104841</v>
          </cell>
          <cell r="P22">
            <v>8171</v>
          </cell>
          <cell r="Q22">
            <v>1.0324740965377812</v>
          </cell>
          <cell r="R22">
            <v>8151</v>
          </cell>
          <cell r="S22">
            <v>0.9975523191775792</v>
          </cell>
          <cell r="T22">
            <v>8141</v>
          </cell>
          <cell r="U22">
            <v>0.9987731566678935</v>
          </cell>
          <cell r="V22">
            <v>8143</v>
          </cell>
          <cell r="W22">
            <v>1.0002456700651026</v>
          </cell>
          <cell r="X22">
            <v>8178</v>
          </cell>
          <cell r="Y22">
            <v>1.0042981702075402</v>
          </cell>
          <cell r="Z22">
            <v>8309</v>
          </cell>
          <cell r="AA22">
            <v>1.016018586451455</v>
          </cell>
          <cell r="AB22">
            <v>8608</v>
          </cell>
          <cell r="AC22">
            <v>1.0359850764231555</v>
          </cell>
          <cell r="AD22">
            <v>9032</v>
          </cell>
          <cell r="AE22">
            <v>1.0492565055762082</v>
          </cell>
          <cell r="AF22">
            <v>9856</v>
          </cell>
          <cell r="AG22">
            <v>1.091231178033658</v>
          </cell>
          <cell r="AH22">
            <v>10612</v>
          </cell>
          <cell r="AI22">
            <v>1.0767045454545454</v>
          </cell>
          <cell r="AJ22">
            <v>11171</v>
          </cell>
          <cell r="AK22">
            <v>1.0526762156049756</v>
          </cell>
          <cell r="AL22">
            <v>11859</v>
          </cell>
          <cell r="AM22">
            <v>1.0615880404619102</v>
          </cell>
          <cell r="AN22">
            <v>12416</v>
          </cell>
          <cell r="AO22">
            <v>1.0469685470950334</v>
          </cell>
          <cell r="AP22">
            <v>12395</v>
          </cell>
          <cell r="AQ22">
            <v>0.9983086340206185</v>
          </cell>
          <cell r="AR22">
            <v>12861</v>
          </cell>
          <cell r="AS22">
            <v>1.0375958047599838</v>
          </cell>
          <cell r="AT22">
            <v>13732</v>
          </cell>
          <cell r="AU22">
            <v>1.0677241272062825</v>
          </cell>
          <cell r="AV22">
            <v>14466</v>
          </cell>
          <cell r="AW22">
            <v>1.0534517914360617</v>
          </cell>
          <cell r="AX22">
            <v>14961</v>
          </cell>
          <cell r="AY22">
            <v>1.0342181667357944</v>
          </cell>
          <cell r="AZ22">
            <v>15738</v>
          </cell>
          <cell r="BA22">
            <v>1.0519350310808102</v>
          </cell>
          <cell r="BB22">
            <v>16246</v>
          </cell>
          <cell r="BC22">
            <v>1.0322785614436396</v>
          </cell>
          <cell r="BD22">
            <v>16411</v>
          </cell>
          <cell r="BE22">
            <v>1.0101563461775207</v>
          </cell>
          <cell r="BF22">
            <v>16574</v>
          </cell>
          <cell r="BG22">
            <v>1.0099323624398269</v>
          </cell>
          <cell r="BH22">
            <v>16735</v>
          </cell>
          <cell r="BI22">
            <v>1.0097140098950164</v>
          </cell>
          <cell r="BJ22">
            <v>16782</v>
          </cell>
          <cell r="BK22">
            <v>1.0028084852106365</v>
          </cell>
          <cell r="BL22">
            <v>16826</v>
          </cell>
          <cell r="BM22">
            <v>1.0026218567512812</v>
          </cell>
          <cell r="BN22">
            <v>16880</v>
          </cell>
          <cell r="BO22">
            <v>1.0032093189112088</v>
          </cell>
          <cell r="BP22">
            <v>16742</v>
          </cell>
          <cell r="BQ22">
            <v>0.991824644549763</v>
          </cell>
          <cell r="BR22">
            <v>16385</v>
          </cell>
          <cell r="BS22">
            <v>0.9786763827499702</v>
          </cell>
          <cell r="BT22">
            <v>16200</v>
          </cell>
          <cell r="BU22">
            <v>0.9887091852303936</v>
          </cell>
          <cell r="BV22">
            <v>16081</v>
          </cell>
          <cell r="BW22">
            <v>0.9926543209876543</v>
          </cell>
          <cell r="BX22">
            <v>16058</v>
          </cell>
          <cell r="BY22">
            <v>0.9985697406877682</v>
          </cell>
          <cell r="BZ22">
            <v>16634</v>
          </cell>
          <cell r="CA22">
            <v>1.0358699713538424</v>
          </cell>
          <cell r="CB22">
            <v>17568</v>
          </cell>
          <cell r="CC22">
            <v>1.0561500541060478</v>
          </cell>
          <cell r="CD22">
            <v>18160</v>
          </cell>
          <cell r="CE22">
            <v>1.0336976320582878</v>
          </cell>
          <cell r="CF22">
            <v>18554</v>
          </cell>
          <cell r="CG22">
            <v>1.0216960352422908</v>
          </cell>
          <cell r="CH22">
            <v>18738</v>
          </cell>
          <cell r="CI22">
            <v>1.0099169990298589</v>
          </cell>
          <cell r="CJ22">
            <v>18516</v>
          </cell>
          <cell r="CK22">
            <v>0.9881524175472303</v>
          </cell>
          <cell r="CL22">
            <v>18340</v>
          </cell>
          <cell r="CM22">
            <v>0.9904947072801901</v>
          </cell>
          <cell r="CN22">
            <v>18468</v>
          </cell>
        </row>
        <row r="23">
          <cell r="B23" t="str">
            <v> 85-89</v>
          </cell>
          <cell r="C23">
            <v>1920</v>
          </cell>
          <cell r="D23">
            <v>2337</v>
          </cell>
          <cell r="E23">
            <v>1.2171875</v>
          </cell>
          <cell r="F23">
            <v>2704</v>
          </cell>
          <cell r="G23">
            <v>1.1570389388104407</v>
          </cell>
          <cell r="H23">
            <v>3065</v>
          </cell>
          <cell r="I23">
            <v>1.1335059171597632</v>
          </cell>
          <cell r="J23">
            <v>3215</v>
          </cell>
          <cell r="K23">
            <v>1.0489396411092986</v>
          </cell>
          <cell r="L23">
            <v>3368</v>
          </cell>
          <cell r="M23">
            <v>1.0475894245723172</v>
          </cell>
          <cell r="N23">
            <v>3376</v>
          </cell>
          <cell r="O23">
            <v>1.002375296912114</v>
          </cell>
          <cell r="P23">
            <v>3425</v>
          </cell>
          <cell r="Q23">
            <v>1.0145142180094786</v>
          </cell>
          <cell r="R23">
            <v>3549</v>
          </cell>
          <cell r="S23">
            <v>1.0362043795620437</v>
          </cell>
          <cell r="T23">
            <v>3694</v>
          </cell>
          <cell r="U23">
            <v>1.0408565793181177</v>
          </cell>
          <cell r="V23">
            <v>3863</v>
          </cell>
          <cell r="W23">
            <v>1.045749864645371</v>
          </cell>
          <cell r="X23">
            <v>4055</v>
          </cell>
          <cell r="Y23">
            <v>1.049702303908879</v>
          </cell>
          <cell r="Z23">
            <v>4228</v>
          </cell>
          <cell r="AA23">
            <v>1.0426633785450061</v>
          </cell>
          <cell r="AB23">
            <v>4256</v>
          </cell>
          <cell r="AC23">
            <v>1.0066225165562914</v>
          </cell>
          <cell r="AD23">
            <v>4291</v>
          </cell>
          <cell r="AE23">
            <v>1.0082236842105263</v>
          </cell>
          <cell r="AF23">
            <v>4344</v>
          </cell>
          <cell r="AG23">
            <v>1.0123514332323467</v>
          </cell>
          <cell r="AH23">
            <v>4416</v>
          </cell>
          <cell r="AI23">
            <v>1.0165745856353592</v>
          </cell>
          <cell r="AJ23">
            <v>4545</v>
          </cell>
          <cell r="AK23">
            <v>1.029211956521739</v>
          </cell>
          <cell r="AL23">
            <v>4761</v>
          </cell>
          <cell r="AM23">
            <v>1.0475247524752476</v>
          </cell>
          <cell r="AN23">
            <v>5051</v>
          </cell>
          <cell r="AO23">
            <v>1.0609115731989078</v>
          </cell>
          <cell r="AP23">
            <v>5585</v>
          </cell>
          <cell r="AQ23">
            <v>1.1057216392793505</v>
          </cell>
          <cell r="AR23">
            <v>6071</v>
          </cell>
          <cell r="AS23">
            <v>1.087018800358102</v>
          </cell>
          <cell r="AT23">
            <v>6438</v>
          </cell>
          <cell r="AU23">
            <v>1.0604513259759512</v>
          </cell>
          <cell r="AV23">
            <v>6888</v>
          </cell>
          <cell r="AW23">
            <v>1.0698974836905872</v>
          </cell>
          <cell r="AX23">
            <v>7263</v>
          </cell>
          <cell r="AY23">
            <v>1.0544425087108014</v>
          </cell>
          <cell r="AZ23">
            <v>7305</v>
          </cell>
          <cell r="BA23">
            <v>1.0057827344072696</v>
          </cell>
          <cell r="BB23">
            <v>7662</v>
          </cell>
          <cell r="BC23">
            <v>1.048870636550308</v>
          </cell>
          <cell r="BD23">
            <v>8269</v>
          </cell>
          <cell r="BE23">
            <v>1.0792221352127382</v>
          </cell>
          <cell r="BF23">
            <v>8798</v>
          </cell>
          <cell r="BG23">
            <v>1.0639738783407908</v>
          </cell>
          <cell r="BH23">
            <v>9163</v>
          </cell>
          <cell r="BI23">
            <v>1.0414867015230733</v>
          </cell>
          <cell r="BJ23">
            <v>9689</v>
          </cell>
          <cell r="BK23">
            <v>1.0574047800938557</v>
          </cell>
          <cell r="BL23">
            <v>10072</v>
          </cell>
          <cell r="BM23">
            <v>1.0395293631953761</v>
          </cell>
          <cell r="BN23">
            <v>10256</v>
          </cell>
          <cell r="BO23">
            <v>1.0182684670373312</v>
          </cell>
          <cell r="BP23">
            <v>10441</v>
          </cell>
          <cell r="BQ23">
            <v>1.0180382215288613</v>
          </cell>
          <cell r="BR23">
            <v>10609</v>
          </cell>
          <cell r="BS23">
            <v>1.0160904127957093</v>
          </cell>
          <cell r="BT23">
            <v>10712</v>
          </cell>
          <cell r="BU23">
            <v>1.0097087378640777</v>
          </cell>
          <cell r="BV23">
            <v>10820</v>
          </cell>
          <cell r="BW23">
            <v>1.0100821508588498</v>
          </cell>
          <cell r="BX23">
            <v>10932</v>
          </cell>
          <cell r="BY23">
            <v>1.010351201478743</v>
          </cell>
          <cell r="BZ23">
            <v>10913</v>
          </cell>
          <cell r="CA23">
            <v>0.9982619831686791</v>
          </cell>
          <cell r="CB23">
            <v>10737</v>
          </cell>
          <cell r="CC23">
            <v>0.983872445706955</v>
          </cell>
          <cell r="CD23">
            <v>10684</v>
          </cell>
          <cell r="CE23">
            <v>0.9950637980814008</v>
          </cell>
          <cell r="CF23">
            <v>10685</v>
          </cell>
          <cell r="CG23">
            <v>1.000093597903407</v>
          </cell>
          <cell r="CH23">
            <v>10753</v>
          </cell>
          <cell r="CI23">
            <v>1.0063640617688348</v>
          </cell>
          <cell r="CJ23">
            <v>11233</v>
          </cell>
          <cell r="CK23">
            <v>1.0446387054775412</v>
          </cell>
          <cell r="CL23">
            <v>11941</v>
          </cell>
          <cell r="CM23">
            <v>1.0630285765156235</v>
          </cell>
          <cell r="CN23">
            <v>12407</v>
          </cell>
        </row>
        <row r="24">
          <cell r="B24" t="str">
            <v> 90+</v>
          </cell>
          <cell r="C24">
            <v>757</v>
          </cell>
          <cell r="D24">
            <v>691</v>
          </cell>
          <cell r="E24">
            <v>0.9128137384412153</v>
          </cell>
          <cell r="F24">
            <v>627</v>
          </cell>
          <cell r="G24">
            <v>0.9073806078147613</v>
          </cell>
          <cell r="H24">
            <v>592</v>
          </cell>
          <cell r="I24">
            <v>0.9441786283891547</v>
          </cell>
          <cell r="J24">
            <v>661</v>
          </cell>
          <cell r="K24">
            <v>1.116554054054054</v>
          </cell>
          <cell r="L24">
            <v>771</v>
          </cell>
          <cell r="M24">
            <v>1.1664145234493193</v>
          </cell>
          <cell r="N24">
            <v>920</v>
          </cell>
          <cell r="O24">
            <v>1.1932555123216602</v>
          </cell>
          <cell r="P24">
            <v>1044</v>
          </cell>
          <cell r="Q24">
            <v>1.1347826086956523</v>
          </cell>
          <cell r="R24">
            <v>1172</v>
          </cell>
          <cell r="S24">
            <v>1.1226053639846743</v>
          </cell>
          <cell r="T24">
            <v>1258</v>
          </cell>
          <cell r="U24">
            <v>1.0733788395904438</v>
          </cell>
          <cell r="V24">
            <v>1366</v>
          </cell>
          <cell r="W24">
            <v>1.0858505564387917</v>
          </cell>
          <cell r="X24">
            <v>1427</v>
          </cell>
          <cell r="Y24">
            <v>1.0446559297218154</v>
          </cell>
          <cell r="Z24">
            <v>1500</v>
          </cell>
          <cell r="AA24">
            <v>1.051156271899089</v>
          </cell>
          <cell r="AB24">
            <v>1614</v>
          </cell>
          <cell r="AC24">
            <v>1.076</v>
          </cell>
          <cell r="AD24">
            <v>1715</v>
          </cell>
          <cell r="AE24">
            <v>1.0625774473358116</v>
          </cell>
          <cell r="AF24">
            <v>1840</v>
          </cell>
          <cell r="AG24">
            <v>1.0728862973760933</v>
          </cell>
          <cell r="AH24">
            <v>1958</v>
          </cell>
          <cell r="AI24">
            <v>1.0641304347826086</v>
          </cell>
          <cell r="AJ24">
            <v>2073</v>
          </cell>
          <cell r="AK24">
            <v>1.0587334014300307</v>
          </cell>
          <cell r="AL24">
            <v>2143</v>
          </cell>
          <cell r="AM24">
            <v>1.0337674867342017</v>
          </cell>
          <cell r="AN24">
            <v>2215</v>
          </cell>
          <cell r="AO24">
            <v>1.0335977601493234</v>
          </cell>
          <cell r="AP24">
            <v>2311</v>
          </cell>
          <cell r="AQ24">
            <v>1.0433408577878105</v>
          </cell>
          <cell r="AR24">
            <v>2414</v>
          </cell>
          <cell r="AS24">
            <v>1.0445694504543488</v>
          </cell>
          <cell r="AT24">
            <v>2545</v>
          </cell>
          <cell r="AU24">
            <v>1.0542667771333887</v>
          </cell>
          <cell r="AV24">
            <v>2699</v>
          </cell>
          <cell r="AW24">
            <v>1.0605108055009824</v>
          </cell>
          <cell r="AX24">
            <v>2889</v>
          </cell>
          <cell r="AY24">
            <v>1.070396443127084</v>
          </cell>
          <cell r="AZ24">
            <v>3215</v>
          </cell>
          <cell r="BA24">
            <v>1.1128418137763931</v>
          </cell>
          <cell r="BB24">
            <v>3518</v>
          </cell>
          <cell r="BC24">
            <v>1.0942457231726284</v>
          </cell>
          <cell r="BD24">
            <v>3772</v>
          </cell>
          <cell r="BE24">
            <v>1.0722001137009665</v>
          </cell>
          <cell r="BF24">
            <v>4079</v>
          </cell>
          <cell r="BG24">
            <v>1.081389183457052</v>
          </cell>
          <cell r="BH24">
            <v>4369</v>
          </cell>
          <cell r="BI24">
            <v>1.0710958568276538</v>
          </cell>
          <cell r="BJ24">
            <v>4556</v>
          </cell>
          <cell r="BK24">
            <v>1.0428015564202335</v>
          </cell>
          <cell r="BL24">
            <v>4905</v>
          </cell>
          <cell r="BM24">
            <v>1.0766022827041264</v>
          </cell>
          <cell r="BN24">
            <v>5362</v>
          </cell>
          <cell r="BO24">
            <v>1.0931702344546381</v>
          </cell>
          <cell r="BP24">
            <v>5807</v>
          </cell>
          <cell r="BQ24">
            <v>1.0829914211115255</v>
          </cell>
          <cell r="BR24">
            <v>6155</v>
          </cell>
          <cell r="BS24">
            <v>1.059927673497503</v>
          </cell>
          <cell r="BT24">
            <v>6533</v>
          </cell>
          <cell r="BU24">
            <v>1.0614134849715677</v>
          </cell>
          <cell r="BV24">
            <v>6930</v>
          </cell>
          <cell r="BW24">
            <v>1.0607684065513547</v>
          </cell>
          <cell r="BX24">
            <v>7278</v>
          </cell>
          <cell r="BY24">
            <v>1.0502164502164502</v>
          </cell>
          <cell r="BZ24">
            <v>7627</v>
          </cell>
          <cell r="CA24">
            <v>1.047952734267656</v>
          </cell>
          <cell r="CB24">
            <v>7910</v>
          </cell>
          <cell r="CC24">
            <v>1.03710502163367</v>
          </cell>
          <cell r="CD24">
            <v>8185</v>
          </cell>
          <cell r="CE24">
            <v>1.0347661188369153</v>
          </cell>
          <cell r="CF24">
            <v>8481</v>
          </cell>
          <cell r="CG24">
            <v>1.036163714111179</v>
          </cell>
          <cell r="CH24">
            <v>8755</v>
          </cell>
          <cell r="CI24">
            <v>1.0323075109067328</v>
          </cell>
          <cell r="CJ24">
            <v>8957</v>
          </cell>
          <cell r="CK24">
            <v>1.023072529982867</v>
          </cell>
          <cell r="CL24">
            <v>9036</v>
          </cell>
          <cell r="CM24">
            <v>1.0088199173830523</v>
          </cell>
          <cell r="CN24">
            <v>9189</v>
          </cell>
        </row>
        <row r="25">
          <cell r="B25" t="str">
            <v>Muži</v>
          </cell>
          <cell r="C25">
            <v>612968</v>
          </cell>
          <cell r="D25">
            <v>611791</v>
          </cell>
          <cell r="E25">
            <v>0.9980798345101213</v>
          </cell>
          <cell r="F25">
            <v>610579</v>
          </cell>
          <cell r="G25">
            <v>0.9980189313017027</v>
          </cell>
          <cell r="H25">
            <v>609313</v>
          </cell>
          <cell r="I25">
            <v>0.9979265582340696</v>
          </cell>
          <cell r="J25">
            <v>607989</v>
          </cell>
          <cell r="K25">
            <v>0.9978270609686647</v>
          </cell>
          <cell r="L25">
            <v>606617</v>
          </cell>
          <cell r="M25">
            <v>0.997743380225629</v>
          </cell>
          <cell r="N25">
            <v>605167</v>
          </cell>
          <cell r="O25">
            <v>0.9976096944200377</v>
          </cell>
          <cell r="P25">
            <v>603657</v>
          </cell>
          <cell r="Q25">
            <v>0.9975048209832988</v>
          </cell>
          <cell r="R25">
            <v>602067</v>
          </cell>
          <cell r="S25">
            <v>0.9973660539014705</v>
          </cell>
          <cell r="T25">
            <v>600396</v>
          </cell>
          <cell r="U25">
            <v>0.9972245613860251</v>
          </cell>
          <cell r="V25">
            <v>598629</v>
          </cell>
          <cell r="W25">
            <v>0.9970569424180041</v>
          </cell>
          <cell r="X25">
            <v>596752</v>
          </cell>
          <cell r="Y25">
            <v>0.9968645020538598</v>
          </cell>
          <cell r="Z25">
            <v>594768</v>
          </cell>
          <cell r="AA25">
            <v>0.9966753358178942</v>
          </cell>
          <cell r="AB25">
            <v>592657</v>
          </cell>
          <cell r="AC25">
            <v>0.9964507169181933</v>
          </cell>
          <cell r="AD25">
            <v>590400</v>
          </cell>
          <cell r="AE25">
            <v>0.9961917264117356</v>
          </cell>
          <cell r="AF25">
            <v>588011</v>
          </cell>
          <cell r="AG25">
            <v>0.9959535907859078</v>
          </cell>
          <cell r="AH25">
            <v>585468</v>
          </cell>
          <cell r="AI25">
            <v>0.9956752509731961</v>
          </cell>
          <cell r="AJ25">
            <v>582768</v>
          </cell>
          <cell r="AK25">
            <v>0.9953883047408227</v>
          </cell>
          <cell r="AL25">
            <v>579926</v>
          </cell>
          <cell r="AM25">
            <v>0.995123273755594</v>
          </cell>
          <cell r="AN25">
            <v>576931</v>
          </cell>
          <cell r="AO25">
            <v>0.9948355479837082</v>
          </cell>
          <cell r="AP25">
            <v>573802</v>
          </cell>
          <cell r="AQ25">
            <v>0.9945764744830837</v>
          </cell>
          <cell r="AR25">
            <v>570543</v>
          </cell>
          <cell r="AS25">
            <v>0.994320340465875</v>
          </cell>
          <cell r="AT25">
            <v>567177</v>
          </cell>
          <cell r="AU25">
            <v>0.9941003570283046</v>
          </cell>
          <cell r="AV25">
            <v>563728</v>
          </cell>
          <cell r="AW25">
            <v>0.9939190058835249</v>
          </cell>
          <cell r="AX25">
            <v>560191</v>
          </cell>
          <cell r="AY25">
            <v>0.9937256974995033</v>
          </cell>
          <cell r="AZ25">
            <v>556605</v>
          </cell>
          <cell r="BA25">
            <v>0.993598611902012</v>
          </cell>
          <cell r="BB25">
            <v>552946</v>
          </cell>
          <cell r="BC25">
            <v>0.9934262178744352</v>
          </cell>
          <cell r="BD25">
            <v>549236</v>
          </cell>
          <cell r="BE25">
            <v>0.9932904840617348</v>
          </cell>
          <cell r="BF25">
            <v>545480</v>
          </cell>
          <cell r="BG25">
            <v>0.9931614096672469</v>
          </cell>
          <cell r="BH25">
            <v>541695</v>
          </cell>
          <cell r="BI25">
            <v>0.9930611571459999</v>
          </cell>
          <cell r="BJ25">
            <v>537880</v>
          </cell>
          <cell r="BK25">
            <v>0.9929572914647542</v>
          </cell>
          <cell r="BL25">
            <v>534060</v>
          </cell>
          <cell r="BM25">
            <v>0.9928980441734215</v>
          </cell>
          <cell r="BN25">
            <v>530216</v>
          </cell>
          <cell r="BO25">
            <v>0.9928023068569075</v>
          </cell>
          <cell r="BP25">
            <v>526367</v>
          </cell>
          <cell r="BQ25">
            <v>0.9927406943585256</v>
          </cell>
          <cell r="BR25">
            <v>522512</v>
          </cell>
          <cell r="BS25">
            <v>0.9926762126045136</v>
          </cell>
          <cell r="BT25">
            <v>518648</v>
          </cell>
          <cell r="BU25">
            <v>0.9926049545273601</v>
          </cell>
          <cell r="BV25">
            <v>514774</v>
          </cell>
          <cell r="BW25">
            <v>0.9925305795067174</v>
          </cell>
          <cell r="BX25">
            <v>510903</v>
          </cell>
          <cell r="BY25">
            <v>0.9924801951924533</v>
          </cell>
          <cell r="BZ25">
            <v>507007</v>
          </cell>
          <cell r="CA25">
            <v>0.992374286312666</v>
          </cell>
          <cell r="CB25">
            <v>503107</v>
          </cell>
          <cell r="CC25">
            <v>0.9923077985116576</v>
          </cell>
          <cell r="CD25">
            <v>499185</v>
          </cell>
          <cell r="CE25">
            <v>0.9922044415998982</v>
          </cell>
          <cell r="CF25">
            <v>495244</v>
          </cell>
          <cell r="CG25">
            <v>0.9921051313641235</v>
          </cell>
          <cell r="CH25">
            <v>491282</v>
          </cell>
          <cell r="CI25">
            <v>0.9919999030780787</v>
          </cell>
          <cell r="CJ25">
            <v>487285</v>
          </cell>
          <cell r="CK25">
            <v>0.99186414320085</v>
          </cell>
          <cell r="CL25">
            <v>483264</v>
          </cell>
          <cell r="CM25">
            <v>0.9917481555968273</v>
          </cell>
          <cell r="CN25">
            <v>479213</v>
          </cell>
        </row>
        <row r="28">
          <cell r="B28" t="str">
            <v>Věková skupina</v>
          </cell>
          <cell r="C28">
            <v>2005</v>
          </cell>
          <cell r="D28">
            <v>2006</v>
          </cell>
          <cell r="E28" t="str">
            <v>Index</v>
          </cell>
          <cell r="F28">
            <v>2007</v>
          </cell>
          <cell r="G28" t="str">
            <v>Index</v>
          </cell>
          <cell r="H28">
            <v>2008</v>
          </cell>
          <cell r="I28" t="str">
            <v>Index</v>
          </cell>
          <cell r="J28">
            <v>2009</v>
          </cell>
          <cell r="K28" t="str">
            <v>Index</v>
          </cell>
          <cell r="L28">
            <v>2010</v>
          </cell>
          <cell r="M28" t="str">
            <v>Index</v>
          </cell>
          <cell r="N28">
            <v>2011</v>
          </cell>
          <cell r="O28" t="str">
            <v>Index</v>
          </cell>
          <cell r="P28">
            <v>2012</v>
          </cell>
          <cell r="Q28" t="str">
            <v>Index</v>
          </cell>
          <cell r="R28">
            <v>2013</v>
          </cell>
          <cell r="S28" t="str">
            <v>Index</v>
          </cell>
          <cell r="T28">
            <v>2014</v>
          </cell>
          <cell r="U28" t="str">
            <v>Index</v>
          </cell>
          <cell r="V28">
            <v>2015</v>
          </cell>
          <cell r="W28" t="str">
            <v>Index</v>
          </cell>
          <cell r="X28">
            <v>2016</v>
          </cell>
          <cell r="Y28" t="str">
            <v>Index</v>
          </cell>
          <cell r="Z28">
            <v>2017</v>
          </cell>
          <cell r="AA28" t="str">
            <v>Index</v>
          </cell>
          <cell r="AB28">
            <v>2018</v>
          </cell>
          <cell r="AC28" t="str">
            <v>Index</v>
          </cell>
          <cell r="AD28">
            <v>2019</v>
          </cell>
          <cell r="AE28" t="str">
            <v>Index</v>
          </cell>
          <cell r="AF28">
            <v>2020</v>
          </cell>
          <cell r="AG28" t="str">
            <v>Index</v>
          </cell>
          <cell r="AH28">
            <v>2021</v>
          </cell>
          <cell r="AI28" t="str">
            <v>Index</v>
          </cell>
          <cell r="AJ28">
            <v>2022</v>
          </cell>
          <cell r="AK28" t="str">
            <v>Index</v>
          </cell>
          <cell r="AL28">
            <v>2023</v>
          </cell>
          <cell r="AM28" t="str">
            <v>Index</v>
          </cell>
          <cell r="AN28">
            <v>2024</v>
          </cell>
          <cell r="AO28" t="str">
            <v>Index</v>
          </cell>
          <cell r="AP28">
            <v>2025</v>
          </cell>
          <cell r="AQ28" t="str">
            <v>Index</v>
          </cell>
          <cell r="AR28">
            <v>2026</v>
          </cell>
          <cell r="AS28" t="str">
            <v>Index</v>
          </cell>
          <cell r="AT28">
            <v>2027</v>
          </cell>
          <cell r="AU28" t="str">
            <v>Index</v>
          </cell>
          <cell r="AV28">
            <v>2028</v>
          </cell>
          <cell r="AW28" t="str">
            <v>Index</v>
          </cell>
          <cell r="AX28">
            <v>2029</v>
          </cell>
          <cell r="AY28" t="str">
            <v>Index</v>
          </cell>
          <cell r="AZ28">
            <v>2030</v>
          </cell>
          <cell r="BA28" t="str">
            <v>Index</v>
          </cell>
          <cell r="BB28">
            <v>2031</v>
          </cell>
          <cell r="BC28" t="str">
            <v>Index</v>
          </cell>
          <cell r="BD28">
            <v>2032</v>
          </cell>
          <cell r="BE28" t="str">
            <v>Index</v>
          </cell>
          <cell r="BF28">
            <v>2033</v>
          </cell>
          <cell r="BG28" t="str">
            <v>Index</v>
          </cell>
          <cell r="BH28">
            <v>2034</v>
          </cell>
          <cell r="BI28" t="str">
            <v>Index</v>
          </cell>
          <cell r="BJ28">
            <v>2035</v>
          </cell>
          <cell r="BK28" t="str">
            <v>Index</v>
          </cell>
          <cell r="BL28">
            <v>2036</v>
          </cell>
          <cell r="BM28" t="str">
            <v>Index</v>
          </cell>
          <cell r="BN28">
            <v>2037</v>
          </cell>
          <cell r="BO28" t="str">
            <v>Index</v>
          </cell>
          <cell r="BP28">
            <v>2038</v>
          </cell>
          <cell r="BQ28" t="str">
            <v>Index</v>
          </cell>
          <cell r="BR28">
            <v>2039</v>
          </cell>
          <cell r="BS28" t="str">
            <v>Index</v>
          </cell>
          <cell r="BT28">
            <v>2040</v>
          </cell>
          <cell r="BU28" t="str">
            <v>Index</v>
          </cell>
          <cell r="BV28">
            <v>2041</v>
          </cell>
          <cell r="BW28" t="str">
            <v>Index</v>
          </cell>
          <cell r="BX28">
            <v>2042</v>
          </cell>
          <cell r="BY28" t="str">
            <v>Index</v>
          </cell>
          <cell r="BZ28">
            <v>2043</v>
          </cell>
          <cell r="CA28" t="str">
            <v>Index</v>
          </cell>
          <cell r="CB28">
            <v>2044</v>
          </cell>
          <cell r="CC28" t="str">
            <v>Index</v>
          </cell>
          <cell r="CD28">
            <v>2045</v>
          </cell>
          <cell r="CE28" t="str">
            <v>Index</v>
          </cell>
          <cell r="CF28">
            <v>2046</v>
          </cell>
          <cell r="CG28" t="str">
            <v>Index</v>
          </cell>
          <cell r="CH28">
            <v>2047</v>
          </cell>
          <cell r="CI28" t="str">
            <v>Index</v>
          </cell>
          <cell r="CJ28">
            <v>2048</v>
          </cell>
          <cell r="CK28" t="str">
            <v>Index</v>
          </cell>
          <cell r="CL28">
            <v>2049</v>
          </cell>
          <cell r="CM28" t="str">
            <v>Index</v>
          </cell>
          <cell r="CN28">
            <v>2050</v>
          </cell>
        </row>
        <row r="29">
          <cell r="B29" t="str">
            <v>   0-4</v>
          </cell>
          <cell r="C29">
            <v>27699</v>
          </cell>
          <cell r="D29">
            <v>27848</v>
          </cell>
          <cell r="E29">
            <v>1.005379255568793</v>
          </cell>
          <cell r="F29">
            <v>27784</v>
          </cell>
          <cell r="G29">
            <v>0.997701809824763</v>
          </cell>
          <cell r="H29">
            <v>27903</v>
          </cell>
          <cell r="I29">
            <v>1.0042830405989058</v>
          </cell>
          <cell r="J29">
            <v>27934</v>
          </cell>
          <cell r="K29">
            <v>1.0011109916496435</v>
          </cell>
          <cell r="L29">
            <v>27892</v>
          </cell>
          <cell r="M29">
            <v>0.9984964559318393</v>
          </cell>
          <cell r="N29">
            <v>27828</v>
          </cell>
          <cell r="O29">
            <v>0.997705435250251</v>
          </cell>
          <cell r="P29">
            <v>27744</v>
          </cell>
          <cell r="Q29">
            <v>0.9969814575247952</v>
          </cell>
          <cell r="R29">
            <v>27637</v>
          </cell>
          <cell r="S29">
            <v>0.9961433102652826</v>
          </cell>
          <cell r="T29">
            <v>27502</v>
          </cell>
          <cell r="U29">
            <v>0.9951152440568802</v>
          </cell>
          <cell r="V29">
            <v>27336</v>
          </cell>
          <cell r="W29">
            <v>0.9939640753399753</v>
          </cell>
          <cell r="X29">
            <v>27130</v>
          </cell>
          <cell r="Y29">
            <v>0.9924641498390401</v>
          </cell>
          <cell r="Z29">
            <v>26885</v>
          </cell>
          <cell r="AA29">
            <v>0.9909694065610026</v>
          </cell>
          <cell r="AB29">
            <v>26595</v>
          </cell>
          <cell r="AC29">
            <v>0.989213315975451</v>
          </cell>
          <cell r="AD29">
            <v>26263</v>
          </cell>
          <cell r="AE29">
            <v>0.9875164504606129</v>
          </cell>
          <cell r="AF29">
            <v>25887</v>
          </cell>
          <cell r="AG29">
            <v>0.985683280661006</v>
          </cell>
          <cell r="AH29">
            <v>25470</v>
          </cell>
          <cell r="AI29">
            <v>0.9838915285664619</v>
          </cell>
          <cell r="AJ29">
            <v>25019</v>
          </cell>
          <cell r="AK29">
            <v>0.9822928936003141</v>
          </cell>
          <cell r="AL29">
            <v>24541</v>
          </cell>
          <cell r="AM29">
            <v>0.9808945201646748</v>
          </cell>
          <cell r="AN29">
            <v>24048</v>
          </cell>
          <cell r="AO29">
            <v>0.9799111690640153</v>
          </cell>
          <cell r="AP29">
            <v>23554</v>
          </cell>
          <cell r="AQ29">
            <v>0.979457751164338</v>
          </cell>
          <cell r="AR29">
            <v>23074</v>
          </cell>
          <cell r="AS29">
            <v>0.9796212957459455</v>
          </cell>
          <cell r="AT29">
            <v>22624</v>
          </cell>
          <cell r="AU29">
            <v>0.9804975296870937</v>
          </cell>
          <cell r="AV29">
            <v>22217</v>
          </cell>
          <cell r="AW29">
            <v>0.9820102545968883</v>
          </cell>
          <cell r="AX29">
            <v>21866</v>
          </cell>
          <cell r="AY29">
            <v>0.9842012873025161</v>
          </cell>
          <cell r="AZ29">
            <v>21583</v>
          </cell>
          <cell r="BA29">
            <v>0.9870575322418367</v>
          </cell>
          <cell r="BB29">
            <v>21337</v>
          </cell>
          <cell r="BC29">
            <v>0.9886021405735996</v>
          </cell>
          <cell r="BD29">
            <v>21126</v>
          </cell>
          <cell r="BE29">
            <v>0.990111074659043</v>
          </cell>
          <cell r="BF29">
            <v>20950</v>
          </cell>
          <cell r="BG29">
            <v>0.9916690334185364</v>
          </cell>
          <cell r="BH29">
            <v>20798</v>
          </cell>
          <cell r="BI29">
            <v>0.9927446300715991</v>
          </cell>
          <cell r="BJ29">
            <v>20661</v>
          </cell>
          <cell r="BK29">
            <v>0.9934128281565535</v>
          </cell>
          <cell r="BL29">
            <v>20562</v>
          </cell>
          <cell r="BM29">
            <v>0.9952083635835632</v>
          </cell>
          <cell r="BN29">
            <v>20485</v>
          </cell>
          <cell r="BO29">
            <v>0.9962552280906527</v>
          </cell>
          <cell r="BP29">
            <v>20419</v>
          </cell>
          <cell r="BQ29">
            <v>0.9967781303392726</v>
          </cell>
          <cell r="BR29">
            <v>20357</v>
          </cell>
          <cell r="BS29">
            <v>0.996963612321857</v>
          </cell>
          <cell r="BT29">
            <v>20290</v>
          </cell>
          <cell r="BU29">
            <v>0.9967087488333252</v>
          </cell>
          <cell r="BV29">
            <v>20211</v>
          </cell>
          <cell r="BW29">
            <v>0.9961064563824544</v>
          </cell>
          <cell r="BX29">
            <v>20119</v>
          </cell>
          <cell r="BY29">
            <v>0.9954480233536194</v>
          </cell>
          <cell r="BZ29">
            <v>20009</v>
          </cell>
          <cell r="CA29">
            <v>0.9945325314379442</v>
          </cell>
          <cell r="CB29">
            <v>19878</v>
          </cell>
          <cell r="CC29">
            <v>0.9934529461742216</v>
          </cell>
          <cell r="CD29">
            <v>19724</v>
          </cell>
          <cell r="CE29">
            <v>0.9922527417245196</v>
          </cell>
          <cell r="CF29">
            <v>19551</v>
          </cell>
          <cell r="CG29">
            <v>0.9912289596430744</v>
          </cell>
          <cell r="CH29">
            <v>19355</v>
          </cell>
          <cell r="CI29">
            <v>0.9899749373433584</v>
          </cell>
          <cell r="CJ29">
            <v>19139</v>
          </cell>
          <cell r="CK29">
            <v>0.988840092999225</v>
          </cell>
          <cell r="CL29">
            <v>18907</v>
          </cell>
          <cell r="CM29">
            <v>0.9878781545535295</v>
          </cell>
          <cell r="CN29">
            <v>18659</v>
          </cell>
        </row>
        <row r="30">
          <cell r="B30" t="str">
            <v>   5-9</v>
          </cell>
          <cell r="C30">
            <v>27935</v>
          </cell>
          <cell r="D30">
            <v>27614</v>
          </cell>
          <cell r="E30">
            <v>0.9885090388401647</v>
          </cell>
          <cell r="F30">
            <v>27574</v>
          </cell>
          <cell r="G30">
            <v>0.9985514594046498</v>
          </cell>
          <cell r="H30">
            <v>27395</v>
          </cell>
          <cell r="I30">
            <v>0.9935083774570247</v>
          </cell>
          <cell r="J30">
            <v>27365</v>
          </cell>
          <cell r="K30">
            <v>0.9989049096550465</v>
          </cell>
          <cell r="L30">
            <v>27672</v>
          </cell>
          <cell r="M30">
            <v>1.0112187100310617</v>
          </cell>
          <cell r="N30">
            <v>27821</v>
          </cell>
          <cell r="O30">
            <v>1.005384504191963</v>
          </cell>
          <cell r="P30">
            <v>27757</v>
          </cell>
          <cell r="Q30">
            <v>0.997699579454369</v>
          </cell>
          <cell r="R30">
            <v>27876</v>
          </cell>
          <cell r="S30">
            <v>1.0042872068307094</v>
          </cell>
          <cell r="T30">
            <v>27907</v>
          </cell>
          <cell r="U30">
            <v>1.001112067728512</v>
          </cell>
          <cell r="V30">
            <v>27864</v>
          </cell>
          <cell r="W30">
            <v>0.9984591679506933</v>
          </cell>
          <cell r="X30">
            <v>27800</v>
          </cell>
          <cell r="Y30">
            <v>0.9977031294860752</v>
          </cell>
          <cell r="Z30">
            <v>27716</v>
          </cell>
          <cell r="AA30">
            <v>0.9969784172661871</v>
          </cell>
          <cell r="AB30">
            <v>27608</v>
          </cell>
          <cell r="AC30">
            <v>0.9961033338144032</v>
          </cell>
          <cell r="AD30">
            <v>27475</v>
          </cell>
          <cell r="AE30">
            <v>0.9951825557809331</v>
          </cell>
          <cell r="AF30">
            <v>27309</v>
          </cell>
          <cell r="AG30">
            <v>0.9939581437670609</v>
          </cell>
          <cell r="AH30">
            <v>27104</v>
          </cell>
          <cell r="AI30">
            <v>0.9924933172214289</v>
          </cell>
          <cell r="AJ30">
            <v>26858</v>
          </cell>
          <cell r="AK30">
            <v>0.9909238488783944</v>
          </cell>
          <cell r="AL30">
            <v>26569</v>
          </cell>
          <cell r="AM30">
            <v>0.9892397051157942</v>
          </cell>
          <cell r="AN30">
            <v>26237</v>
          </cell>
          <cell r="AO30">
            <v>0.9875042342579698</v>
          </cell>
          <cell r="AP30">
            <v>25861</v>
          </cell>
          <cell r="AQ30">
            <v>0.9856690932652361</v>
          </cell>
          <cell r="AR30">
            <v>25444</v>
          </cell>
          <cell r="AS30">
            <v>0.9838753335137852</v>
          </cell>
          <cell r="AT30">
            <v>24993</v>
          </cell>
          <cell r="AU30">
            <v>0.9822747995598177</v>
          </cell>
          <cell r="AV30">
            <v>24517</v>
          </cell>
          <cell r="AW30">
            <v>0.9809546673068459</v>
          </cell>
          <cell r="AX30">
            <v>24025</v>
          </cell>
          <cell r="AY30">
            <v>0.9799322918791042</v>
          </cell>
          <cell r="AZ30">
            <v>23533</v>
          </cell>
          <cell r="BA30">
            <v>0.9795213319458898</v>
          </cell>
          <cell r="BB30">
            <v>23052</v>
          </cell>
          <cell r="BC30">
            <v>0.9795606170059066</v>
          </cell>
          <cell r="BD30">
            <v>22601</v>
          </cell>
          <cell r="BE30">
            <v>0.9804355370466771</v>
          </cell>
          <cell r="BF30">
            <v>22196</v>
          </cell>
          <cell r="BG30">
            <v>0.982080438918632</v>
          </cell>
          <cell r="BH30">
            <v>21845</v>
          </cell>
          <cell r="BI30">
            <v>0.9841863398810596</v>
          </cell>
          <cell r="BJ30">
            <v>21561</v>
          </cell>
          <cell r="BK30">
            <v>0.9869993133440147</v>
          </cell>
          <cell r="BL30">
            <v>21316</v>
          </cell>
          <cell r="BM30">
            <v>0.9886368906822504</v>
          </cell>
          <cell r="BN30">
            <v>21106</v>
          </cell>
          <cell r="BO30">
            <v>0.9901482454494277</v>
          </cell>
          <cell r="BP30">
            <v>20930</v>
          </cell>
          <cell r="BQ30">
            <v>0.991661139012603</v>
          </cell>
          <cell r="BR30">
            <v>20779</v>
          </cell>
          <cell r="BS30">
            <v>0.9927854753941711</v>
          </cell>
          <cell r="BT30">
            <v>20644</v>
          </cell>
          <cell r="BU30">
            <v>0.9935030559699697</v>
          </cell>
          <cell r="BV30">
            <v>20542</v>
          </cell>
          <cell r="BW30">
            <v>0.9950590970742105</v>
          </cell>
          <cell r="BX30">
            <v>20465</v>
          </cell>
          <cell r="BY30">
            <v>0.996251582124428</v>
          </cell>
          <cell r="BZ30">
            <v>20401</v>
          </cell>
          <cell r="CA30">
            <v>0.9968727095040313</v>
          </cell>
          <cell r="CB30">
            <v>20338</v>
          </cell>
          <cell r="CC30">
            <v>0.9969119160825449</v>
          </cell>
          <cell r="CD30">
            <v>20271</v>
          </cell>
          <cell r="CE30">
            <v>0.9967056741075818</v>
          </cell>
          <cell r="CF30">
            <v>20195</v>
          </cell>
          <cell r="CG30">
            <v>0.9962508016378077</v>
          </cell>
          <cell r="CH30">
            <v>20101</v>
          </cell>
          <cell r="CI30">
            <v>0.9953453825204258</v>
          </cell>
          <cell r="CJ30">
            <v>19989</v>
          </cell>
          <cell r="CK30">
            <v>0.9944281379035869</v>
          </cell>
          <cell r="CL30">
            <v>19859</v>
          </cell>
          <cell r="CM30">
            <v>0.9934964230326679</v>
          </cell>
          <cell r="CN30">
            <v>19708</v>
          </cell>
        </row>
        <row r="31">
          <cell r="B31" t="str">
            <v> 10-14</v>
          </cell>
          <cell r="C31">
            <v>36294</v>
          </cell>
          <cell r="D31">
            <v>33794</v>
          </cell>
          <cell r="E31">
            <v>0.9311180911445418</v>
          </cell>
          <cell r="F31">
            <v>31786</v>
          </cell>
          <cell r="G31">
            <v>0.9405811682547198</v>
          </cell>
          <cell r="H31">
            <v>29802</v>
          </cell>
          <cell r="I31">
            <v>0.937582583527339</v>
          </cell>
          <cell r="J31">
            <v>28638</v>
          </cell>
          <cell r="K31">
            <v>0.9609422186430441</v>
          </cell>
          <cell r="L31">
            <v>27916</v>
          </cell>
          <cell r="M31">
            <v>0.9747887422306027</v>
          </cell>
          <cell r="N31">
            <v>27596</v>
          </cell>
          <cell r="O31">
            <v>0.9885370396905001</v>
          </cell>
          <cell r="P31">
            <v>27556</v>
          </cell>
          <cell r="Q31">
            <v>0.9985505145673286</v>
          </cell>
          <cell r="R31">
            <v>27377</v>
          </cell>
          <cell r="S31">
            <v>0.9935041370300479</v>
          </cell>
          <cell r="T31">
            <v>27346</v>
          </cell>
          <cell r="U31">
            <v>0.9988676626365197</v>
          </cell>
          <cell r="V31">
            <v>27655</v>
          </cell>
          <cell r="W31">
            <v>1.0112996416294888</v>
          </cell>
          <cell r="X31">
            <v>27802</v>
          </cell>
          <cell r="Y31">
            <v>1.0053154944856264</v>
          </cell>
          <cell r="Z31">
            <v>27740</v>
          </cell>
          <cell r="AA31">
            <v>0.9977699446083016</v>
          </cell>
          <cell r="AB31">
            <v>27857</v>
          </cell>
          <cell r="AC31">
            <v>1.0042177361211246</v>
          </cell>
          <cell r="AD31">
            <v>27889</v>
          </cell>
          <cell r="AE31">
            <v>1.0011487238396095</v>
          </cell>
          <cell r="AF31">
            <v>27846</v>
          </cell>
          <cell r="AG31">
            <v>0.9984581734734125</v>
          </cell>
          <cell r="AH31">
            <v>27781</v>
          </cell>
          <cell r="AI31">
            <v>0.9976657329598506</v>
          </cell>
          <cell r="AJ31">
            <v>27698</v>
          </cell>
          <cell r="AK31">
            <v>0.9970123465677981</v>
          </cell>
          <cell r="AL31">
            <v>27591</v>
          </cell>
          <cell r="AM31">
            <v>0.9961369051917106</v>
          </cell>
          <cell r="AN31">
            <v>27458</v>
          </cell>
          <cell r="AO31">
            <v>0.9951795875466638</v>
          </cell>
          <cell r="AP31">
            <v>27292</v>
          </cell>
          <cell r="AQ31">
            <v>0.9939544030883531</v>
          </cell>
          <cell r="AR31">
            <v>27086</v>
          </cell>
          <cell r="AS31">
            <v>0.9924520005862524</v>
          </cell>
          <cell r="AT31">
            <v>26841</v>
          </cell>
          <cell r="AU31">
            <v>0.9909547367643802</v>
          </cell>
          <cell r="AV31">
            <v>26552</v>
          </cell>
          <cell r="AW31">
            <v>0.9892328899817443</v>
          </cell>
          <cell r="AX31">
            <v>26220</v>
          </cell>
          <cell r="AY31">
            <v>0.9874962338053631</v>
          </cell>
          <cell r="AZ31">
            <v>25845</v>
          </cell>
          <cell r="BA31">
            <v>0.9856979405034325</v>
          </cell>
          <cell r="BB31">
            <v>25429</v>
          </cell>
          <cell r="BC31">
            <v>0.9839040433352679</v>
          </cell>
          <cell r="BD31">
            <v>24979</v>
          </cell>
          <cell r="BE31">
            <v>0.9823036690392859</v>
          </cell>
          <cell r="BF31">
            <v>24502</v>
          </cell>
          <cell r="BG31">
            <v>0.9809039593258337</v>
          </cell>
          <cell r="BH31">
            <v>24010</v>
          </cell>
          <cell r="BI31">
            <v>0.9799200065300792</v>
          </cell>
          <cell r="BJ31">
            <v>23517</v>
          </cell>
          <cell r="BK31">
            <v>0.9794668887963348</v>
          </cell>
          <cell r="BL31">
            <v>23036</v>
          </cell>
          <cell r="BM31">
            <v>0.9795467108899945</v>
          </cell>
          <cell r="BN31">
            <v>22587</v>
          </cell>
          <cell r="BO31">
            <v>0.9805087688834867</v>
          </cell>
          <cell r="BP31">
            <v>22181</v>
          </cell>
          <cell r="BQ31">
            <v>0.9820250586620622</v>
          </cell>
          <cell r="BR31">
            <v>21831</v>
          </cell>
          <cell r="BS31">
            <v>0.9842207294531355</v>
          </cell>
          <cell r="BT31">
            <v>21547</v>
          </cell>
          <cell r="BU31">
            <v>0.9869909761348541</v>
          </cell>
          <cell r="BV31">
            <v>21302</v>
          </cell>
          <cell r="BW31">
            <v>0.9886295075880633</v>
          </cell>
          <cell r="BX31">
            <v>21093</v>
          </cell>
          <cell r="BY31">
            <v>0.9901887146746784</v>
          </cell>
          <cell r="BZ31">
            <v>20916</v>
          </cell>
          <cell r="CA31">
            <v>0.9916085905276633</v>
          </cell>
          <cell r="CB31">
            <v>20765</v>
          </cell>
          <cell r="CC31">
            <v>0.9927806463951042</v>
          </cell>
          <cell r="CD31">
            <v>20630</v>
          </cell>
          <cell r="CE31">
            <v>0.9934986756561521</v>
          </cell>
          <cell r="CF31">
            <v>20529</v>
          </cell>
          <cell r="CG31">
            <v>0.9951042171594765</v>
          </cell>
          <cell r="CH31">
            <v>20452</v>
          </cell>
          <cell r="CI31">
            <v>0.9962492084368454</v>
          </cell>
          <cell r="CJ31">
            <v>20388</v>
          </cell>
          <cell r="CK31">
            <v>0.9968707216898103</v>
          </cell>
          <cell r="CL31">
            <v>20325</v>
          </cell>
          <cell r="CM31">
            <v>0.9969099470276633</v>
          </cell>
          <cell r="CN31">
            <v>20258</v>
          </cell>
        </row>
        <row r="32">
          <cell r="B32" t="str">
            <v> 15-19</v>
          </cell>
          <cell r="C32">
            <v>42406</v>
          </cell>
          <cell r="D32">
            <v>42071</v>
          </cell>
          <cell r="E32">
            <v>0.992100174503608</v>
          </cell>
          <cell r="F32">
            <v>41397</v>
          </cell>
          <cell r="G32">
            <v>0.9839794632882508</v>
          </cell>
          <cell r="H32">
            <v>40380</v>
          </cell>
          <cell r="I32">
            <v>0.9754330023914777</v>
          </cell>
          <cell r="J32">
            <v>38806</v>
          </cell>
          <cell r="K32">
            <v>0.9610203070827142</v>
          </cell>
          <cell r="L32">
            <v>36255</v>
          </cell>
          <cell r="M32">
            <v>0.9342627428748131</v>
          </cell>
          <cell r="N32">
            <v>33757</v>
          </cell>
          <cell r="O32">
            <v>0.931099158736726</v>
          </cell>
          <cell r="P32">
            <v>31752</v>
          </cell>
          <cell r="Q32">
            <v>0.9406049115738958</v>
          </cell>
          <cell r="R32">
            <v>29772</v>
          </cell>
          <cell r="S32">
            <v>0.937641723356009</v>
          </cell>
          <cell r="T32">
            <v>28608</v>
          </cell>
          <cell r="U32">
            <v>0.9609028617492946</v>
          </cell>
          <cell r="V32">
            <v>27888</v>
          </cell>
          <cell r="W32">
            <v>0.9748322147651006</v>
          </cell>
          <cell r="X32">
            <v>27567</v>
          </cell>
          <cell r="Y32">
            <v>0.9884896729776248</v>
          </cell>
          <cell r="Z32">
            <v>27528</v>
          </cell>
          <cell r="AA32">
            <v>0.9985852649907498</v>
          </cell>
          <cell r="AB32">
            <v>27349</v>
          </cell>
          <cell r="AC32">
            <v>0.9934975297878523</v>
          </cell>
          <cell r="AD32">
            <v>27320</v>
          </cell>
          <cell r="AE32">
            <v>0.9989396321620535</v>
          </cell>
          <cell r="AF32">
            <v>27626</v>
          </cell>
          <cell r="AG32">
            <v>1.0112005856515374</v>
          </cell>
          <cell r="AH32">
            <v>27776</v>
          </cell>
          <cell r="AI32">
            <v>1.0054296677043364</v>
          </cell>
          <cell r="AJ32">
            <v>27711</v>
          </cell>
          <cell r="AK32">
            <v>0.9976598502304147</v>
          </cell>
          <cell r="AL32">
            <v>27831</v>
          </cell>
          <cell r="AM32">
            <v>1.0043304103063766</v>
          </cell>
          <cell r="AN32">
            <v>27861</v>
          </cell>
          <cell r="AO32">
            <v>1.0010779346771586</v>
          </cell>
          <cell r="AP32">
            <v>27820</v>
          </cell>
          <cell r="AQ32">
            <v>0.9985284088869746</v>
          </cell>
          <cell r="AR32">
            <v>27755</v>
          </cell>
          <cell r="AS32">
            <v>0.9976635514018691</v>
          </cell>
          <cell r="AT32">
            <v>27672</v>
          </cell>
          <cell r="AU32">
            <v>0.9970095478292199</v>
          </cell>
          <cell r="AV32">
            <v>27565</v>
          </cell>
          <cell r="AW32">
            <v>0.9961332755131541</v>
          </cell>
          <cell r="AX32">
            <v>27432</v>
          </cell>
          <cell r="AY32">
            <v>0.9951750408126248</v>
          </cell>
          <cell r="AZ32">
            <v>27265</v>
          </cell>
          <cell r="BA32">
            <v>0.9939122193059201</v>
          </cell>
          <cell r="BB32">
            <v>27061</v>
          </cell>
          <cell r="BC32">
            <v>0.9925178800660187</v>
          </cell>
          <cell r="BD32">
            <v>26817</v>
          </cell>
          <cell r="BE32">
            <v>0.9909833339492258</v>
          </cell>
          <cell r="BF32">
            <v>26527</v>
          </cell>
          <cell r="BG32">
            <v>0.9891859641272327</v>
          </cell>
          <cell r="BH32">
            <v>26196</v>
          </cell>
          <cell r="BI32">
            <v>0.987522147246202</v>
          </cell>
          <cell r="BJ32">
            <v>25822</v>
          </cell>
          <cell r="BK32">
            <v>0.98572301114674</v>
          </cell>
          <cell r="BL32">
            <v>25406</v>
          </cell>
          <cell r="BM32">
            <v>0.9838897064518628</v>
          </cell>
          <cell r="BN32">
            <v>24955</v>
          </cell>
          <cell r="BO32">
            <v>0.98224828780603</v>
          </cell>
          <cell r="BP32">
            <v>24479</v>
          </cell>
          <cell r="BQ32">
            <v>0.9809256661991584</v>
          </cell>
          <cell r="BR32">
            <v>23988</v>
          </cell>
          <cell r="BS32">
            <v>0.9799419910944075</v>
          </cell>
          <cell r="BT32">
            <v>23495</v>
          </cell>
          <cell r="BU32">
            <v>0.9794480573620143</v>
          </cell>
          <cell r="BV32">
            <v>23016</v>
          </cell>
          <cell r="BW32">
            <v>0.9796126835496914</v>
          </cell>
          <cell r="BX32">
            <v>22567</v>
          </cell>
          <cell r="BY32">
            <v>0.9804918317692041</v>
          </cell>
          <cell r="BZ32">
            <v>22162</v>
          </cell>
          <cell r="CA32">
            <v>0.9820534408649798</v>
          </cell>
          <cell r="CB32">
            <v>21813</v>
          </cell>
          <cell r="CC32">
            <v>0.9842523237974912</v>
          </cell>
          <cell r="CD32">
            <v>21530</v>
          </cell>
          <cell r="CE32">
            <v>0.9870260853619401</v>
          </cell>
          <cell r="CF32">
            <v>21284</v>
          </cell>
          <cell r="CG32">
            <v>0.9885740826753368</v>
          </cell>
          <cell r="CH32">
            <v>21075</v>
          </cell>
          <cell r="CI32">
            <v>0.9901804172148092</v>
          </cell>
          <cell r="CJ32">
            <v>20899</v>
          </cell>
          <cell r="CK32">
            <v>0.9916488730723606</v>
          </cell>
          <cell r="CL32">
            <v>20749</v>
          </cell>
          <cell r="CM32">
            <v>0.992822623092014</v>
          </cell>
          <cell r="CN32">
            <v>20613</v>
          </cell>
        </row>
        <row r="33">
          <cell r="B33" t="str">
            <v> 20-24</v>
          </cell>
          <cell r="C33">
            <v>42688</v>
          </cell>
          <cell r="D33">
            <v>42838</v>
          </cell>
          <cell r="E33">
            <v>1.003513868065967</v>
          </cell>
          <cell r="F33">
            <v>42372</v>
          </cell>
          <cell r="G33">
            <v>0.9891218077407908</v>
          </cell>
          <cell r="H33">
            <v>42474</v>
          </cell>
          <cell r="I33">
            <v>1.0024072500708014</v>
          </cell>
          <cell r="J33">
            <v>42379</v>
          </cell>
          <cell r="K33">
            <v>0.99776333757122</v>
          </cell>
          <cell r="L33">
            <v>42344</v>
          </cell>
          <cell r="M33">
            <v>0.9991741192571792</v>
          </cell>
          <cell r="N33">
            <v>42011</v>
          </cell>
          <cell r="O33">
            <v>0.9921358397883998</v>
          </cell>
          <cell r="P33">
            <v>41337</v>
          </cell>
          <cell r="Q33">
            <v>0.983956582799743</v>
          </cell>
          <cell r="R33">
            <v>40322</v>
          </cell>
          <cell r="S33">
            <v>0.9754457265887704</v>
          </cell>
          <cell r="T33">
            <v>38749</v>
          </cell>
          <cell r="U33">
            <v>0.9609890382421507</v>
          </cell>
          <cell r="V33">
            <v>36202</v>
          </cell>
          <cell r="W33">
            <v>0.9342692714650701</v>
          </cell>
          <cell r="X33">
            <v>33709</v>
          </cell>
          <cell r="Y33">
            <v>0.9311364013037954</v>
          </cell>
          <cell r="Z33">
            <v>31708</v>
          </cell>
          <cell r="AA33">
            <v>0.9406389984870509</v>
          </cell>
          <cell r="AB33">
            <v>29728</v>
          </cell>
          <cell r="AC33">
            <v>0.9375551911189605</v>
          </cell>
          <cell r="AD33">
            <v>28568</v>
          </cell>
          <cell r="AE33">
            <v>0.9609795479009687</v>
          </cell>
          <cell r="AF33">
            <v>27848</v>
          </cell>
          <cell r="AG33">
            <v>0.9747969756370765</v>
          </cell>
          <cell r="AH33">
            <v>27528</v>
          </cell>
          <cell r="AI33">
            <v>0.988509049123815</v>
          </cell>
          <cell r="AJ33">
            <v>27490</v>
          </cell>
          <cell r="AK33">
            <v>0.9986195873292647</v>
          </cell>
          <cell r="AL33">
            <v>27311</v>
          </cell>
          <cell r="AM33">
            <v>0.993488541287741</v>
          </cell>
          <cell r="AN33">
            <v>27281</v>
          </cell>
          <cell r="AO33">
            <v>0.9989015415034235</v>
          </cell>
          <cell r="AP33">
            <v>27587</v>
          </cell>
          <cell r="AQ33">
            <v>1.0112165976320515</v>
          </cell>
          <cell r="AR33">
            <v>27737</v>
          </cell>
          <cell r="AS33">
            <v>1.0054373436763693</v>
          </cell>
          <cell r="AT33">
            <v>27673</v>
          </cell>
          <cell r="AU33">
            <v>0.9976926127555251</v>
          </cell>
          <cell r="AV33">
            <v>27791</v>
          </cell>
          <cell r="AW33">
            <v>1.0042640841253208</v>
          </cell>
          <cell r="AX33">
            <v>27821</v>
          </cell>
          <cell r="AY33">
            <v>1.0010794861645858</v>
          </cell>
          <cell r="AZ33">
            <v>27780</v>
          </cell>
          <cell r="BA33">
            <v>0.9985262930879552</v>
          </cell>
          <cell r="BB33">
            <v>27715</v>
          </cell>
          <cell r="BC33">
            <v>0.9976601871850252</v>
          </cell>
          <cell r="BD33">
            <v>27632</v>
          </cell>
          <cell r="BE33">
            <v>0.9970052318239221</v>
          </cell>
          <cell r="BF33">
            <v>27526</v>
          </cell>
          <cell r="BG33">
            <v>0.9961638679791546</v>
          </cell>
          <cell r="BH33">
            <v>27393</v>
          </cell>
          <cell r="BI33">
            <v>0.9951682046065538</v>
          </cell>
          <cell r="BJ33">
            <v>27227</v>
          </cell>
          <cell r="BK33">
            <v>0.9939400576789691</v>
          </cell>
          <cell r="BL33">
            <v>27022</v>
          </cell>
          <cell r="BM33">
            <v>0.9924707092224629</v>
          </cell>
          <cell r="BN33">
            <v>26779</v>
          </cell>
          <cell r="BO33">
            <v>0.9910073273628895</v>
          </cell>
          <cell r="BP33">
            <v>26490</v>
          </cell>
          <cell r="BQ33">
            <v>0.9892079614623399</v>
          </cell>
          <cell r="BR33">
            <v>26160</v>
          </cell>
          <cell r="BS33">
            <v>0.9875424688561721</v>
          </cell>
          <cell r="BT33">
            <v>25786</v>
          </cell>
          <cell r="BU33">
            <v>0.9857033639143731</v>
          </cell>
          <cell r="BV33">
            <v>25370</v>
          </cell>
          <cell r="BW33">
            <v>0.9838672147677034</v>
          </cell>
          <cell r="BX33">
            <v>24921</v>
          </cell>
          <cell r="BY33">
            <v>0.9823019314150572</v>
          </cell>
          <cell r="BZ33">
            <v>24446</v>
          </cell>
          <cell r="CA33">
            <v>0.980939769672164</v>
          </cell>
          <cell r="CB33">
            <v>23956</v>
          </cell>
          <cell r="CC33">
            <v>0.9799558209932095</v>
          </cell>
          <cell r="CD33">
            <v>23462</v>
          </cell>
          <cell r="CE33">
            <v>0.979378861245617</v>
          </cell>
          <cell r="CF33">
            <v>22985</v>
          </cell>
          <cell r="CG33">
            <v>0.9796692524081494</v>
          </cell>
          <cell r="CH33">
            <v>22536</v>
          </cell>
          <cell r="CI33">
            <v>0.9804655209919513</v>
          </cell>
          <cell r="CJ33">
            <v>22130</v>
          </cell>
          <cell r="CK33">
            <v>0.9819843805466809</v>
          </cell>
          <cell r="CL33">
            <v>21783</v>
          </cell>
          <cell r="CM33">
            <v>0.9843199276999548</v>
          </cell>
          <cell r="CN33">
            <v>21500</v>
          </cell>
        </row>
        <row r="34">
          <cell r="B34" t="str">
            <v> 25-29</v>
          </cell>
          <cell r="C34">
            <v>50393</v>
          </cell>
          <cell r="D34">
            <v>48189</v>
          </cell>
          <cell r="E34">
            <v>0.956263766793007</v>
          </cell>
          <cell r="F34">
            <v>46630</v>
          </cell>
          <cell r="G34">
            <v>0.9676482184730956</v>
          </cell>
          <cell r="H34">
            <v>44814</v>
          </cell>
          <cell r="I34">
            <v>0.9610551147330045</v>
          </cell>
          <cell r="J34">
            <v>43035</v>
          </cell>
          <cell r="K34">
            <v>0.9603025840139242</v>
          </cell>
          <cell r="L34">
            <v>42635</v>
          </cell>
          <cell r="M34">
            <v>0.9907052399209946</v>
          </cell>
          <cell r="N34">
            <v>42783</v>
          </cell>
          <cell r="O34">
            <v>1.0034713263750439</v>
          </cell>
          <cell r="P34">
            <v>42318</v>
          </cell>
          <cell r="Q34">
            <v>0.9891311969707595</v>
          </cell>
          <cell r="R34">
            <v>42421</v>
          </cell>
          <cell r="S34">
            <v>1.00243395245522</v>
          </cell>
          <cell r="T34">
            <v>42326</v>
          </cell>
          <cell r="U34">
            <v>0.9977605431272247</v>
          </cell>
          <cell r="V34">
            <v>42291</v>
          </cell>
          <cell r="W34">
            <v>0.9991730851013562</v>
          </cell>
          <cell r="X34">
            <v>41958</v>
          </cell>
          <cell r="Y34">
            <v>0.9921259842519685</v>
          </cell>
          <cell r="Z34">
            <v>41285</v>
          </cell>
          <cell r="AA34">
            <v>0.9839601506268173</v>
          </cell>
          <cell r="AB34">
            <v>40272</v>
          </cell>
          <cell r="AC34">
            <v>0.9754632433087078</v>
          </cell>
          <cell r="AD34">
            <v>38702</v>
          </cell>
          <cell r="AE34">
            <v>0.9610150973381009</v>
          </cell>
          <cell r="AF34">
            <v>36157</v>
          </cell>
          <cell r="AG34">
            <v>0.9342411244896904</v>
          </cell>
          <cell r="AH34">
            <v>33667</v>
          </cell>
          <cell r="AI34">
            <v>0.931133667063086</v>
          </cell>
          <cell r="AJ34">
            <v>31669</v>
          </cell>
          <cell r="AK34">
            <v>0.940654052930169</v>
          </cell>
          <cell r="AL34">
            <v>29692</v>
          </cell>
          <cell r="AM34">
            <v>0.9375730209352995</v>
          </cell>
          <cell r="AN34">
            <v>28532</v>
          </cell>
          <cell r="AO34">
            <v>0.9609322376397683</v>
          </cell>
          <cell r="AP34">
            <v>27815</v>
          </cell>
          <cell r="AQ34">
            <v>0.9748703210430394</v>
          </cell>
          <cell r="AR34">
            <v>27496</v>
          </cell>
          <cell r="AS34">
            <v>0.9885313679669243</v>
          </cell>
          <cell r="AT34">
            <v>27454</v>
          </cell>
          <cell r="AU34">
            <v>0.9984725050916496</v>
          </cell>
          <cell r="AV34">
            <v>27277</v>
          </cell>
          <cell r="AW34">
            <v>0.993552852043418</v>
          </cell>
          <cell r="AX34">
            <v>27247</v>
          </cell>
          <cell r="AY34">
            <v>0.9989001723063387</v>
          </cell>
          <cell r="AZ34">
            <v>27554</v>
          </cell>
          <cell r="BA34">
            <v>1.0112672954820714</v>
          </cell>
          <cell r="BB34">
            <v>27703</v>
          </cell>
          <cell r="BC34">
            <v>1.005407563330188</v>
          </cell>
          <cell r="BD34">
            <v>27640</v>
          </cell>
          <cell r="BE34">
            <v>0.9977258780637476</v>
          </cell>
          <cell r="BF34">
            <v>27757</v>
          </cell>
          <cell r="BG34">
            <v>1.004232995658466</v>
          </cell>
          <cell r="BH34">
            <v>27789</v>
          </cell>
          <cell r="BI34">
            <v>1.001152862341031</v>
          </cell>
          <cell r="BJ34">
            <v>27746</v>
          </cell>
          <cell r="BK34">
            <v>0.9984526251394437</v>
          </cell>
          <cell r="BL34">
            <v>27684</v>
          </cell>
          <cell r="BM34">
            <v>0.9977654436675557</v>
          </cell>
          <cell r="BN34">
            <v>27599</v>
          </cell>
          <cell r="BO34">
            <v>0.9969296344458893</v>
          </cell>
          <cell r="BP34">
            <v>27495</v>
          </cell>
          <cell r="BQ34">
            <v>0.9962317475270843</v>
          </cell>
          <cell r="BR34">
            <v>27360</v>
          </cell>
          <cell r="BS34">
            <v>0.9950900163666121</v>
          </cell>
          <cell r="BT34">
            <v>27195</v>
          </cell>
          <cell r="BU34">
            <v>0.9939692982456141</v>
          </cell>
          <cell r="BV34">
            <v>26990</v>
          </cell>
          <cell r="BW34">
            <v>0.9924618496047067</v>
          </cell>
          <cell r="BX34">
            <v>26746</v>
          </cell>
          <cell r="BY34">
            <v>0.9909596146721008</v>
          </cell>
          <cell r="BZ34">
            <v>26458</v>
          </cell>
          <cell r="CA34">
            <v>0.9892320346967771</v>
          </cell>
          <cell r="CB34">
            <v>26130</v>
          </cell>
          <cell r="CC34">
            <v>0.9876029934235392</v>
          </cell>
          <cell r="CD34">
            <v>25755</v>
          </cell>
          <cell r="CE34">
            <v>0.9856486796785304</v>
          </cell>
          <cell r="CF34">
            <v>25341</v>
          </cell>
          <cell r="CG34">
            <v>0.9839254513686663</v>
          </cell>
          <cell r="CH34">
            <v>24891</v>
          </cell>
          <cell r="CI34">
            <v>0.9822422161714218</v>
          </cell>
          <cell r="CJ34">
            <v>24417</v>
          </cell>
          <cell r="CK34">
            <v>0.9809569723996625</v>
          </cell>
          <cell r="CL34">
            <v>23927</v>
          </cell>
          <cell r="CM34">
            <v>0.9799320145800058</v>
          </cell>
          <cell r="CN34">
            <v>23436</v>
          </cell>
        </row>
        <row r="35">
          <cell r="B35" t="str">
            <v> 30-34</v>
          </cell>
          <cell r="C35">
            <v>50590</v>
          </cell>
          <cell r="D35">
            <v>52039</v>
          </cell>
          <cell r="E35">
            <v>1.028642024115438</v>
          </cell>
          <cell r="F35">
            <v>52946</v>
          </cell>
          <cell r="G35">
            <v>1.0174292357654835</v>
          </cell>
          <cell r="H35">
            <v>52856</v>
          </cell>
          <cell r="I35">
            <v>0.9983001548747781</v>
          </cell>
          <cell r="J35">
            <v>52041</v>
          </cell>
          <cell r="K35">
            <v>0.984580747691842</v>
          </cell>
          <cell r="L35">
            <v>50301</v>
          </cell>
          <cell r="M35">
            <v>0.9665648238888569</v>
          </cell>
          <cell r="N35">
            <v>48100</v>
          </cell>
          <cell r="O35">
            <v>0.9562434146438441</v>
          </cell>
          <cell r="P35">
            <v>46545</v>
          </cell>
          <cell r="Q35">
            <v>0.9676715176715177</v>
          </cell>
          <cell r="R35">
            <v>44734</v>
          </cell>
          <cell r="S35">
            <v>0.9610914169083683</v>
          </cell>
          <cell r="T35">
            <v>42959</v>
          </cell>
          <cell r="U35">
            <v>0.9603210086287834</v>
          </cell>
          <cell r="V35">
            <v>42559</v>
          </cell>
          <cell r="W35">
            <v>0.990688796294141</v>
          </cell>
          <cell r="X35">
            <v>42708</v>
          </cell>
          <cell r="Y35">
            <v>1.0035010221104819</v>
          </cell>
          <cell r="Z35">
            <v>42244</v>
          </cell>
          <cell r="AA35">
            <v>0.9891355249601949</v>
          </cell>
          <cell r="AB35">
            <v>42347</v>
          </cell>
          <cell r="AC35">
            <v>1.002438216078023</v>
          </cell>
          <cell r="AD35">
            <v>42253</v>
          </cell>
          <cell r="AE35">
            <v>0.9977802441731409</v>
          </cell>
          <cell r="AF35">
            <v>42218</v>
          </cell>
          <cell r="AG35">
            <v>0.9991716564504296</v>
          </cell>
          <cell r="AH35">
            <v>41885</v>
          </cell>
          <cell r="AI35">
            <v>0.99211236913165</v>
          </cell>
          <cell r="AJ35">
            <v>41214</v>
          </cell>
          <cell r="AK35">
            <v>0.9839799450877402</v>
          </cell>
          <cell r="AL35">
            <v>40203</v>
          </cell>
          <cell r="AM35">
            <v>0.9754695006551172</v>
          </cell>
          <cell r="AN35">
            <v>38637</v>
          </cell>
          <cell r="AO35">
            <v>0.9610476830087307</v>
          </cell>
          <cell r="AP35">
            <v>36096</v>
          </cell>
          <cell r="AQ35">
            <v>0.9342340243807749</v>
          </cell>
          <cell r="AR35">
            <v>33612</v>
          </cell>
          <cell r="AS35">
            <v>0.9311835106382979</v>
          </cell>
          <cell r="AT35">
            <v>31616</v>
          </cell>
          <cell r="AU35">
            <v>0.9406164465071998</v>
          </cell>
          <cell r="AV35">
            <v>29642</v>
          </cell>
          <cell r="AW35">
            <v>0.9375632591093117</v>
          </cell>
          <cell r="AX35">
            <v>28486</v>
          </cell>
          <cell r="AY35">
            <v>0.9610012819647797</v>
          </cell>
          <cell r="AZ35">
            <v>27770</v>
          </cell>
          <cell r="BA35">
            <v>0.9748648458892087</v>
          </cell>
          <cell r="BB35">
            <v>27451</v>
          </cell>
          <cell r="BC35">
            <v>0.9885127835794022</v>
          </cell>
          <cell r="BD35">
            <v>27412</v>
          </cell>
          <cell r="BE35">
            <v>0.9985792867290809</v>
          </cell>
          <cell r="BF35">
            <v>27234</v>
          </cell>
          <cell r="BG35">
            <v>0.9935064935064936</v>
          </cell>
          <cell r="BH35">
            <v>27205</v>
          </cell>
          <cell r="BI35">
            <v>0.998935154586179</v>
          </cell>
          <cell r="BJ35">
            <v>27512</v>
          </cell>
          <cell r="BK35">
            <v>1.0112846903142805</v>
          </cell>
          <cell r="BL35">
            <v>27659</v>
          </cell>
          <cell r="BM35">
            <v>1.0053431230008723</v>
          </cell>
          <cell r="BN35">
            <v>27597</v>
          </cell>
          <cell r="BO35">
            <v>0.997758414982465</v>
          </cell>
          <cell r="BP35">
            <v>27714</v>
          </cell>
          <cell r="BQ35">
            <v>1.0042395912599196</v>
          </cell>
          <cell r="BR35">
            <v>27747</v>
          </cell>
          <cell r="BS35">
            <v>1.001190733925092</v>
          </cell>
          <cell r="BT35">
            <v>27704</v>
          </cell>
          <cell r="BU35">
            <v>0.9984502829134682</v>
          </cell>
          <cell r="BV35">
            <v>27641</v>
          </cell>
          <cell r="BW35">
            <v>0.9977259601501588</v>
          </cell>
          <cell r="BX35">
            <v>27557</v>
          </cell>
          <cell r="BY35">
            <v>0.9969610361419631</v>
          </cell>
          <cell r="BZ35">
            <v>27452</v>
          </cell>
          <cell r="CA35">
            <v>0.9961897158616685</v>
          </cell>
          <cell r="CB35">
            <v>27319</v>
          </cell>
          <cell r="CC35">
            <v>0.995155179950459</v>
          </cell>
          <cell r="CD35">
            <v>27153</v>
          </cell>
          <cell r="CE35">
            <v>0.9939236428859036</v>
          </cell>
          <cell r="CF35">
            <v>26951</v>
          </cell>
          <cell r="CG35">
            <v>0.9925606746952454</v>
          </cell>
          <cell r="CH35">
            <v>26707</v>
          </cell>
          <cell r="CI35">
            <v>0.9909465325961931</v>
          </cell>
          <cell r="CJ35">
            <v>26420</v>
          </cell>
          <cell r="CK35">
            <v>0.9892537536975324</v>
          </cell>
          <cell r="CL35">
            <v>26091</v>
          </cell>
          <cell r="CM35">
            <v>0.987547312641938</v>
          </cell>
          <cell r="CN35">
            <v>25718</v>
          </cell>
        </row>
        <row r="36">
          <cell r="B36" t="str">
            <v> 35-39</v>
          </cell>
          <cell r="C36">
            <v>42510</v>
          </cell>
          <cell r="D36">
            <v>42912</v>
          </cell>
          <cell r="E36">
            <v>1.0094565984474242</v>
          </cell>
          <cell r="F36">
            <v>43965</v>
          </cell>
          <cell r="G36">
            <v>1.0245385906040267</v>
          </cell>
          <cell r="H36">
            <v>46160</v>
          </cell>
          <cell r="I36">
            <v>1.0499260775616968</v>
          </cell>
          <cell r="J36">
            <v>48541</v>
          </cell>
          <cell r="K36">
            <v>1.0515814558058925</v>
          </cell>
          <cell r="L36">
            <v>50448</v>
          </cell>
          <cell r="M36">
            <v>1.0392863764652562</v>
          </cell>
          <cell r="N36">
            <v>51892</v>
          </cell>
          <cell r="O36">
            <v>1.0286235331430384</v>
          </cell>
          <cell r="P36">
            <v>52797</v>
          </cell>
          <cell r="Q36">
            <v>1.017440067833192</v>
          </cell>
          <cell r="R36">
            <v>52707</v>
          </cell>
          <cell r="S36">
            <v>0.9982953576907779</v>
          </cell>
          <cell r="T36">
            <v>51896</v>
          </cell>
          <cell r="U36">
            <v>0.9846130495000665</v>
          </cell>
          <cell r="V36">
            <v>50160</v>
          </cell>
          <cell r="W36">
            <v>0.9665484815785417</v>
          </cell>
          <cell r="X36">
            <v>47968</v>
          </cell>
          <cell r="Y36">
            <v>0.9562998405103669</v>
          </cell>
          <cell r="Z36">
            <v>46418</v>
          </cell>
          <cell r="AA36">
            <v>0.9676867911941294</v>
          </cell>
          <cell r="AB36">
            <v>44611</v>
          </cell>
          <cell r="AC36">
            <v>0.9610711361971649</v>
          </cell>
          <cell r="AD36">
            <v>42844</v>
          </cell>
          <cell r="AE36">
            <v>0.9603909349711954</v>
          </cell>
          <cell r="AF36">
            <v>42445</v>
          </cell>
          <cell r="AG36">
            <v>0.990687144057511</v>
          </cell>
          <cell r="AH36">
            <v>42595</v>
          </cell>
          <cell r="AI36">
            <v>1.0035339851572624</v>
          </cell>
          <cell r="AJ36">
            <v>42133</v>
          </cell>
          <cell r="AK36">
            <v>0.9891536565324569</v>
          </cell>
          <cell r="AL36">
            <v>42238</v>
          </cell>
          <cell r="AM36">
            <v>1.0024921083236418</v>
          </cell>
          <cell r="AN36">
            <v>42143</v>
          </cell>
          <cell r="AO36">
            <v>0.9977508404754013</v>
          </cell>
          <cell r="AP36">
            <v>42109</v>
          </cell>
          <cell r="AQ36">
            <v>0.9991932230738201</v>
          </cell>
          <cell r="AR36">
            <v>41779</v>
          </cell>
          <cell r="AS36">
            <v>0.9921631955163979</v>
          </cell>
          <cell r="AT36">
            <v>41110</v>
          </cell>
          <cell r="AU36">
            <v>0.9839871705880945</v>
          </cell>
          <cell r="AV36">
            <v>40101</v>
          </cell>
          <cell r="AW36">
            <v>0.9754560934079299</v>
          </cell>
          <cell r="AX36">
            <v>38539</v>
          </cell>
          <cell r="AY36">
            <v>0.961048352908905</v>
          </cell>
          <cell r="AZ36">
            <v>36006</v>
          </cell>
          <cell r="BA36">
            <v>0.9342743714159683</v>
          </cell>
          <cell r="BB36">
            <v>33526</v>
          </cell>
          <cell r="BC36">
            <v>0.9311225906793312</v>
          </cell>
          <cell r="BD36">
            <v>31536</v>
          </cell>
          <cell r="BE36">
            <v>0.9406430829803735</v>
          </cell>
          <cell r="BF36">
            <v>29570</v>
          </cell>
          <cell r="BG36">
            <v>0.9376585489599188</v>
          </cell>
          <cell r="BH36">
            <v>28416</v>
          </cell>
          <cell r="BI36">
            <v>0.9609739600946906</v>
          </cell>
          <cell r="BJ36">
            <v>27702</v>
          </cell>
          <cell r="BK36">
            <v>0.9748733108108109</v>
          </cell>
          <cell r="BL36">
            <v>27385</v>
          </cell>
          <cell r="BM36">
            <v>0.9885567829037615</v>
          </cell>
          <cell r="BN36">
            <v>27347</v>
          </cell>
          <cell r="BO36">
            <v>0.9986123790396202</v>
          </cell>
          <cell r="BP36">
            <v>27170</v>
          </cell>
          <cell r="BQ36">
            <v>0.9935276264306871</v>
          </cell>
          <cell r="BR36">
            <v>27142</v>
          </cell>
          <cell r="BS36">
            <v>0.9989694516010306</v>
          </cell>
          <cell r="BT36">
            <v>27447</v>
          </cell>
          <cell r="BU36">
            <v>1.0112371969641147</v>
          </cell>
          <cell r="BV36">
            <v>27594</v>
          </cell>
          <cell r="BW36">
            <v>1.005355776587605</v>
          </cell>
          <cell r="BX36">
            <v>27533</v>
          </cell>
          <cell r="BY36">
            <v>0.9977893745017032</v>
          </cell>
          <cell r="BZ36">
            <v>27651</v>
          </cell>
          <cell r="CA36">
            <v>1.0042857661715032</v>
          </cell>
          <cell r="CB36">
            <v>27683</v>
          </cell>
          <cell r="CC36">
            <v>1.0011572818342918</v>
          </cell>
          <cell r="CD36">
            <v>27642</v>
          </cell>
          <cell r="CE36">
            <v>0.998518946645956</v>
          </cell>
          <cell r="CF36">
            <v>27578</v>
          </cell>
          <cell r="CG36">
            <v>0.9976846827291802</v>
          </cell>
          <cell r="CH36">
            <v>27497</v>
          </cell>
          <cell r="CI36">
            <v>0.9970628762056711</v>
          </cell>
          <cell r="CJ36">
            <v>27392</v>
          </cell>
          <cell r="CK36">
            <v>0.9961814016074481</v>
          </cell>
          <cell r="CL36">
            <v>27259</v>
          </cell>
          <cell r="CM36">
            <v>0.9951445677570093</v>
          </cell>
          <cell r="CN36">
            <v>27094</v>
          </cell>
        </row>
        <row r="37">
          <cell r="B37" t="str">
            <v> 40-44</v>
          </cell>
          <cell r="C37">
            <v>43900</v>
          </cell>
          <cell r="D37">
            <v>44535</v>
          </cell>
          <cell r="E37">
            <v>1.0144646924829157</v>
          </cell>
          <cell r="F37">
            <v>44464</v>
          </cell>
          <cell r="G37">
            <v>0.9984057482878634</v>
          </cell>
          <cell r="H37">
            <v>43586</v>
          </cell>
          <cell r="I37">
            <v>0.980253688377114</v>
          </cell>
          <cell r="J37">
            <v>42568</v>
          </cell>
          <cell r="K37">
            <v>0.9766438764740972</v>
          </cell>
          <cell r="L37">
            <v>42289</v>
          </cell>
          <cell r="M37">
            <v>0.9934457808682579</v>
          </cell>
          <cell r="N37">
            <v>42692</v>
          </cell>
          <cell r="O37">
            <v>1.009529664924685</v>
          </cell>
          <cell r="P37">
            <v>43742</v>
          </cell>
          <cell r="Q37">
            <v>1.0245947718542117</v>
          </cell>
          <cell r="R37">
            <v>45929</v>
          </cell>
          <cell r="S37">
            <v>1.0499977138676786</v>
          </cell>
          <cell r="T37">
            <v>48302</v>
          </cell>
          <cell r="U37">
            <v>1.0516667029545603</v>
          </cell>
          <cell r="V37">
            <v>50201</v>
          </cell>
          <cell r="W37">
            <v>1.0393151422301354</v>
          </cell>
          <cell r="X37">
            <v>51641</v>
          </cell>
          <cell r="Y37">
            <v>1.0286846875560247</v>
          </cell>
          <cell r="Z37">
            <v>52541</v>
          </cell>
          <cell r="AA37">
            <v>1.017428012625627</v>
          </cell>
          <cell r="AB37">
            <v>52455</v>
          </cell>
          <cell r="AC37">
            <v>0.9983631830380084</v>
          </cell>
          <cell r="AD37">
            <v>51651</v>
          </cell>
          <cell r="AE37">
            <v>0.9846725764941379</v>
          </cell>
          <cell r="AF37">
            <v>49926</v>
          </cell>
          <cell r="AG37">
            <v>0.9666027763257246</v>
          </cell>
          <cell r="AH37">
            <v>47743</v>
          </cell>
          <cell r="AI37">
            <v>0.9562752874253896</v>
          </cell>
          <cell r="AJ37">
            <v>46202</v>
          </cell>
          <cell r="AK37">
            <v>0.9677230169867834</v>
          </cell>
          <cell r="AL37">
            <v>44409</v>
          </cell>
          <cell r="AM37">
            <v>0.961192156183715</v>
          </cell>
          <cell r="AN37">
            <v>42651</v>
          </cell>
          <cell r="AO37">
            <v>0.9604134297101938</v>
          </cell>
          <cell r="AP37">
            <v>42258</v>
          </cell>
          <cell r="AQ37">
            <v>0.9907856791165506</v>
          </cell>
          <cell r="AR37">
            <v>42409</v>
          </cell>
          <cell r="AS37">
            <v>1.0035732878981494</v>
          </cell>
          <cell r="AT37">
            <v>41951</v>
          </cell>
          <cell r="AU37">
            <v>0.9892004055742885</v>
          </cell>
          <cell r="AV37">
            <v>42057</v>
          </cell>
          <cell r="AW37">
            <v>1.0025267574074515</v>
          </cell>
          <cell r="AX37">
            <v>41965</v>
          </cell>
          <cell r="AY37">
            <v>0.9978124925696079</v>
          </cell>
          <cell r="AZ37">
            <v>41934</v>
          </cell>
          <cell r="BA37">
            <v>0.999261289169546</v>
          </cell>
          <cell r="BB37">
            <v>41607</v>
          </cell>
          <cell r="BC37">
            <v>0.9922020317642009</v>
          </cell>
          <cell r="BD37">
            <v>40942</v>
          </cell>
          <cell r="BE37">
            <v>0.9840171125051073</v>
          </cell>
          <cell r="BF37">
            <v>39938</v>
          </cell>
          <cell r="BG37">
            <v>0.9754775047628352</v>
          </cell>
          <cell r="BH37">
            <v>38383</v>
          </cell>
          <cell r="BI37">
            <v>0.9610646502078222</v>
          </cell>
          <cell r="BJ37">
            <v>35859</v>
          </cell>
          <cell r="BK37">
            <v>0.934241721595498</v>
          </cell>
          <cell r="BL37">
            <v>33392</v>
          </cell>
          <cell r="BM37">
            <v>0.9312027663905853</v>
          </cell>
          <cell r="BN37">
            <v>31412</v>
          </cell>
          <cell r="BO37">
            <v>0.9407043603258265</v>
          </cell>
          <cell r="BP37">
            <v>29454</v>
          </cell>
          <cell r="BQ37">
            <v>0.9376671335795238</v>
          </cell>
          <cell r="BR37">
            <v>28308</v>
          </cell>
          <cell r="BS37">
            <v>0.961091872071705</v>
          </cell>
          <cell r="BT37">
            <v>27597</v>
          </cell>
          <cell r="BU37">
            <v>0.9748834251801611</v>
          </cell>
          <cell r="BV37">
            <v>27281</v>
          </cell>
          <cell r="BW37">
            <v>0.9885494800159438</v>
          </cell>
          <cell r="BX37">
            <v>27244</v>
          </cell>
          <cell r="BY37">
            <v>0.998643744730765</v>
          </cell>
          <cell r="BZ37">
            <v>27070</v>
          </cell>
          <cell r="CA37">
            <v>0.9936132726471884</v>
          </cell>
          <cell r="CB37">
            <v>27042</v>
          </cell>
          <cell r="CC37">
            <v>0.9989656446250462</v>
          </cell>
          <cell r="CD37">
            <v>27349</v>
          </cell>
          <cell r="CE37">
            <v>1.0113527105983284</v>
          </cell>
          <cell r="CF37">
            <v>27497</v>
          </cell>
          <cell r="CG37">
            <v>1.0054115324143478</v>
          </cell>
          <cell r="CH37">
            <v>27436</v>
          </cell>
          <cell r="CI37">
            <v>0.9977815761719461</v>
          </cell>
          <cell r="CJ37">
            <v>27554</v>
          </cell>
          <cell r="CK37">
            <v>1.0043009185012393</v>
          </cell>
          <cell r="CL37">
            <v>27587</v>
          </cell>
          <cell r="CM37">
            <v>1.001197648254337</v>
          </cell>
          <cell r="CN37">
            <v>27546</v>
          </cell>
        </row>
        <row r="38">
          <cell r="B38" t="str">
            <v> 45-49</v>
          </cell>
          <cell r="C38">
            <v>42634</v>
          </cell>
          <cell r="D38">
            <v>41125</v>
          </cell>
          <cell r="E38">
            <v>0.9646057137495895</v>
          </cell>
          <cell r="F38">
            <v>40290</v>
          </cell>
          <cell r="G38">
            <v>0.9796960486322188</v>
          </cell>
          <cell r="H38">
            <v>40611</v>
          </cell>
          <cell r="I38">
            <v>1.0079672375279225</v>
          </cell>
          <cell r="J38">
            <v>42292</v>
          </cell>
          <cell r="K38">
            <v>1.0413927261086897</v>
          </cell>
          <cell r="L38">
            <v>43456</v>
          </cell>
          <cell r="M38">
            <v>1.0275229357798166</v>
          </cell>
          <cell r="N38">
            <v>44088</v>
          </cell>
          <cell r="O38">
            <v>1.0145434462444771</v>
          </cell>
          <cell r="P38">
            <v>44019</v>
          </cell>
          <cell r="Q38">
            <v>0.9984349482852477</v>
          </cell>
          <cell r="R38">
            <v>43152</v>
          </cell>
          <cell r="S38">
            <v>0.9803039596537859</v>
          </cell>
          <cell r="T38">
            <v>42151</v>
          </cell>
          <cell r="U38">
            <v>0.976802929180571</v>
          </cell>
          <cell r="V38">
            <v>41882</v>
          </cell>
          <cell r="W38">
            <v>0.9936181822495315</v>
          </cell>
          <cell r="X38">
            <v>42288</v>
          </cell>
          <cell r="Y38">
            <v>1.0096939019149038</v>
          </cell>
          <cell r="Z38">
            <v>43333</v>
          </cell>
          <cell r="AA38">
            <v>1.0247115020809685</v>
          </cell>
          <cell r="AB38">
            <v>45506</v>
          </cell>
          <cell r="AC38">
            <v>1.0501465395887661</v>
          </cell>
          <cell r="AD38">
            <v>47863</v>
          </cell>
          <cell r="AE38">
            <v>1.0517953676438272</v>
          </cell>
          <cell r="AF38">
            <v>49748</v>
          </cell>
          <cell r="AG38">
            <v>1.0393832396632054</v>
          </cell>
          <cell r="AH38">
            <v>51176</v>
          </cell>
          <cell r="AI38">
            <v>1.0287046715445847</v>
          </cell>
          <cell r="AJ38">
            <v>52072</v>
          </cell>
          <cell r="AK38">
            <v>1.017508206972018</v>
          </cell>
          <cell r="AL38">
            <v>51990</v>
          </cell>
          <cell r="AM38">
            <v>0.9984252573359963</v>
          </cell>
          <cell r="AN38">
            <v>51197</v>
          </cell>
          <cell r="AO38">
            <v>0.9847470667436046</v>
          </cell>
          <cell r="AP38">
            <v>49491</v>
          </cell>
          <cell r="AQ38">
            <v>0.9666777350235365</v>
          </cell>
          <cell r="AR38">
            <v>47330</v>
          </cell>
          <cell r="AS38">
            <v>0.9563354953425875</v>
          </cell>
          <cell r="AT38">
            <v>45807</v>
          </cell>
          <cell r="AU38">
            <v>0.9678216775829284</v>
          </cell>
          <cell r="AV38">
            <v>44034</v>
          </cell>
          <cell r="AW38">
            <v>0.9612941253520204</v>
          </cell>
          <cell r="AX38">
            <v>42298</v>
          </cell>
          <cell r="AY38">
            <v>0.9605759186083481</v>
          </cell>
          <cell r="AZ38">
            <v>41912</v>
          </cell>
          <cell r="BA38">
            <v>0.9908742730152726</v>
          </cell>
          <cell r="BB38">
            <v>42064</v>
          </cell>
          <cell r="BC38">
            <v>1.003626646306547</v>
          </cell>
          <cell r="BD38">
            <v>41617</v>
          </cell>
          <cell r="BE38">
            <v>0.9893733358691518</v>
          </cell>
          <cell r="BF38">
            <v>41725</v>
          </cell>
          <cell r="BG38">
            <v>1.0025950933512746</v>
          </cell>
          <cell r="BH38">
            <v>41637</v>
          </cell>
          <cell r="BI38">
            <v>0.9978909526662673</v>
          </cell>
          <cell r="BJ38">
            <v>41610</v>
          </cell>
          <cell r="BK38">
            <v>0.9993515382952662</v>
          </cell>
          <cell r="BL38">
            <v>41286</v>
          </cell>
          <cell r="BM38">
            <v>0.9922134102379235</v>
          </cell>
          <cell r="BN38">
            <v>40629</v>
          </cell>
          <cell r="BO38">
            <v>0.984086615317541</v>
          </cell>
          <cell r="BP38">
            <v>39637</v>
          </cell>
          <cell r="BQ38">
            <v>0.9755839425041227</v>
          </cell>
          <cell r="BR38">
            <v>38094</v>
          </cell>
          <cell r="BS38">
            <v>0.9610717259126573</v>
          </cell>
          <cell r="BT38">
            <v>35593</v>
          </cell>
          <cell r="BU38">
            <v>0.9343466162650286</v>
          </cell>
          <cell r="BV38">
            <v>33145</v>
          </cell>
          <cell r="BW38">
            <v>0.9312224313769562</v>
          </cell>
          <cell r="BX38">
            <v>31183</v>
          </cell>
          <cell r="BY38">
            <v>0.9408055513652135</v>
          </cell>
          <cell r="BZ38">
            <v>29245</v>
          </cell>
          <cell r="CA38">
            <v>0.9378507520123144</v>
          </cell>
          <cell r="CB38">
            <v>28109</v>
          </cell>
          <cell r="CC38">
            <v>0.9611557531201915</v>
          </cell>
          <cell r="CD38">
            <v>27405</v>
          </cell>
          <cell r="CE38">
            <v>0.9749546408623573</v>
          </cell>
          <cell r="CF38">
            <v>27094</v>
          </cell>
          <cell r="CG38">
            <v>0.9886517058930852</v>
          </cell>
          <cell r="CH38">
            <v>27061</v>
          </cell>
          <cell r="CI38">
            <v>0.998782018159002</v>
          </cell>
          <cell r="CJ38">
            <v>26890</v>
          </cell>
          <cell r="CK38">
            <v>0.9936809430545804</v>
          </cell>
          <cell r="CL38">
            <v>26864</v>
          </cell>
          <cell r="CM38">
            <v>0.9990330978058758</v>
          </cell>
          <cell r="CN38">
            <v>27169</v>
          </cell>
        </row>
        <row r="39">
          <cell r="B39" t="str">
            <v> 50-54</v>
          </cell>
          <cell r="C39">
            <v>47510</v>
          </cell>
          <cell r="D39">
            <v>46656</v>
          </cell>
          <cell r="E39">
            <v>0.982024836876447</v>
          </cell>
          <cell r="F39">
            <v>45998</v>
          </cell>
          <cell r="G39">
            <v>0.9858967764060357</v>
          </cell>
          <cell r="H39">
            <v>45098</v>
          </cell>
          <cell r="I39">
            <v>0.9804339319100831</v>
          </cell>
          <cell r="J39">
            <v>43552</v>
          </cell>
          <cell r="K39">
            <v>0.9657191006253049</v>
          </cell>
          <cell r="L39">
            <v>41920</v>
          </cell>
          <cell r="M39">
            <v>0.9625275532696547</v>
          </cell>
          <cell r="N39">
            <v>40443</v>
          </cell>
          <cell r="O39">
            <v>0.9647662213740458</v>
          </cell>
          <cell r="P39">
            <v>39632</v>
          </cell>
          <cell r="Q39">
            <v>0.979947086022303</v>
          </cell>
          <cell r="R39">
            <v>39959</v>
          </cell>
          <cell r="S39">
            <v>1.0082509083568834</v>
          </cell>
          <cell r="T39">
            <v>41620</v>
          </cell>
          <cell r="U39">
            <v>1.0415676067969668</v>
          </cell>
          <cell r="V39">
            <v>42772</v>
          </cell>
          <cell r="W39">
            <v>1.0276790004805383</v>
          </cell>
          <cell r="X39">
            <v>43393</v>
          </cell>
          <cell r="Y39">
            <v>1.0145188441036193</v>
          </cell>
          <cell r="Z39">
            <v>43328</v>
          </cell>
          <cell r="AA39">
            <v>0.99850206254465</v>
          </cell>
          <cell r="AB39">
            <v>42480</v>
          </cell>
          <cell r="AC39">
            <v>0.9804283604135894</v>
          </cell>
          <cell r="AD39">
            <v>41502</v>
          </cell>
          <cell r="AE39">
            <v>0.9769774011299435</v>
          </cell>
          <cell r="AF39">
            <v>41245</v>
          </cell>
          <cell r="AG39">
            <v>0.9938075273480796</v>
          </cell>
          <cell r="AH39">
            <v>41652</v>
          </cell>
          <cell r="AI39">
            <v>1.009867862771245</v>
          </cell>
          <cell r="AJ39">
            <v>42689</v>
          </cell>
          <cell r="AK39">
            <v>1.0248967636608086</v>
          </cell>
          <cell r="AL39">
            <v>44837</v>
          </cell>
          <cell r="AM39">
            <v>1.050317411979667</v>
          </cell>
          <cell r="AN39">
            <v>47166</v>
          </cell>
          <cell r="AO39">
            <v>1.0519437072061022</v>
          </cell>
          <cell r="AP39">
            <v>49029</v>
          </cell>
          <cell r="AQ39">
            <v>1.0394987915023535</v>
          </cell>
          <cell r="AR39">
            <v>50442</v>
          </cell>
          <cell r="AS39">
            <v>1.0288196781496666</v>
          </cell>
          <cell r="AT39">
            <v>51328</v>
          </cell>
          <cell r="AU39">
            <v>1.0175647278061932</v>
          </cell>
          <cell r="AV39">
            <v>51250</v>
          </cell>
          <cell r="AW39">
            <v>0.99848036159601</v>
          </cell>
          <cell r="AX39">
            <v>50477</v>
          </cell>
          <cell r="AY39">
            <v>0.9849170731707317</v>
          </cell>
          <cell r="AZ39">
            <v>48797</v>
          </cell>
          <cell r="BA39">
            <v>0.9667175149077798</v>
          </cell>
          <cell r="BB39">
            <v>46670</v>
          </cell>
          <cell r="BC39">
            <v>0.9564112547902535</v>
          </cell>
          <cell r="BD39">
            <v>45176</v>
          </cell>
          <cell r="BE39">
            <v>0.9679880008570816</v>
          </cell>
          <cell r="BF39">
            <v>43433</v>
          </cell>
          <cell r="BG39">
            <v>0.9614175668496547</v>
          </cell>
          <cell r="BH39">
            <v>41729</v>
          </cell>
          <cell r="BI39">
            <v>0.9607671586121153</v>
          </cell>
          <cell r="BJ39">
            <v>41354</v>
          </cell>
          <cell r="BK39">
            <v>0.9910134438879437</v>
          </cell>
          <cell r="BL39">
            <v>41510</v>
          </cell>
          <cell r="BM39">
            <v>1.0037723073946898</v>
          </cell>
          <cell r="BN39">
            <v>41071</v>
          </cell>
          <cell r="BO39">
            <v>0.9894242351240665</v>
          </cell>
          <cell r="BP39">
            <v>41184</v>
          </cell>
          <cell r="BQ39">
            <v>1.0027513330573885</v>
          </cell>
          <cell r="BR39">
            <v>41101</v>
          </cell>
          <cell r="BS39">
            <v>0.9979846542346542</v>
          </cell>
          <cell r="BT39">
            <v>41079</v>
          </cell>
          <cell r="BU39">
            <v>0.9994647332181699</v>
          </cell>
          <cell r="BV39">
            <v>40767</v>
          </cell>
          <cell r="BW39">
            <v>0.9924048784050244</v>
          </cell>
          <cell r="BX39">
            <v>40120</v>
          </cell>
          <cell r="BY39">
            <v>0.9841293202835627</v>
          </cell>
          <cell r="BZ39">
            <v>39144</v>
          </cell>
          <cell r="CA39">
            <v>0.9756729810568295</v>
          </cell>
          <cell r="CB39">
            <v>37623</v>
          </cell>
          <cell r="CC39">
            <v>0.9611434702636419</v>
          </cell>
          <cell r="CD39">
            <v>35153</v>
          </cell>
          <cell r="CE39">
            <v>0.934348669696728</v>
          </cell>
          <cell r="CF39">
            <v>32740</v>
          </cell>
          <cell r="CG39">
            <v>0.9313572099109606</v>
          </cell>
          <cell r="CH39">
            <v>30805</v>
          </cell>
          <cell r="CI39">
            <v>0.9408979841172878</v>
          </cell>
          <cell r="CJ39">
            <v>28897</v>
          </cell>
          <cell r="CK39">
            <v>0.9380620029216037</v>
          </cell>
          <cell r="CL39">
            <v>27779</v>
          </cell>
          <cell r="CM39">
            <v>0.9613108627193134</v>
          </cell>
          <cell r="CN39">
            <v>27088</v>
          </cell>
        </row>
        <row r="40">
          <cell r="B40" t="str">
            <v> 55-59</v>
          </cell>
          <cell r="C40">
            <v>47576</v>
          </cell>
          <cell r="D40">
            <v>48284</v>
          </cell>
          <cell r="E40">
            <v>1.0148814528333614</v>
          </cell>
          <cell r="F40">
            <v>47857</v>
          </cell>
          <cell r="G40">
            <v>0.9911564907629856</v>
          </cell>
          <cell r="H40">
            <v>47364</v>
          </cell>
          <cell r="I40">
            <v>0.9896984767118708</v>
          </cell>
          <cell r="J40">
            <v>46772</v>
          </cell>
          <cell r="K40">
            <v>0.9875010556540833</v>
          </cell>
          <cell r="L40">
            <v>46283</v>
          </cell>
          <cell r="M40">
            <v>0.9895450269391944</v>
          </cell>
          <cell r="N40">
            <v>45467</v>
          </cell>
          <cell r="O40">
            <v>0.9823693364734352</v>
          </cell>
          <cell r="P40">
            <v>44840</v>
          </cell>
          <cell r="Q40">
            <v>0.9862097785206854</v>
          </cell>
          <cell r="R40">
            <v>43970</v>
          </cell>
          <cell r="S40">
            <v>0.9805976806422837</v>
          </cell>
          <cell r="T40">
            <v>42469</v>
          </cell>
          <cell r="U40">
            <v>0.9658630884694109</v>
          </cell>
          <cell r="V40">
            <v>40885</v>
          </cell>
          <cell r="W40">
            <v>0.9627022063151947</v>
          </cell>
          <cell r="X40">
            <v>39460</v>
          </cell>
          <cell r="Y40">
            <v>0.9651461416167298</v>
          </cell>
          <cell r="Z40">
            <v>38684</v>
          </cell>
          <cell r="AA40">
            <v>0.9803345159655347</v>
          </cell>
          <cell r="AB40">
            <v>39021</v>
          </cell>
          <cell r="AC40">
            <v>1.0087116120359838</v>
          </cell>
          <cell r="AD40">
            <v>40657</v>
          </cell>
          <cell r="AE40">
            <v>1.0419261423336152</v>
          </cell>
          <cell r="AF40">
            <v>41787</v>
          </cell>
          <cell r="AG40">
            <v>1.0277934918956146</v>
          </cell>
          <cell r="AH40">
            <v>42403</v>
          </cell>
          <cell r="AI40">
            <v>1.0147414267595185</v>
          </cell>
          <cell r="AJ40">
            <v>42342</v>
          </cell>
          <cell r="AK40">
            <v>0.998561422540858</v>
          </cell>
          <cell r="AL40">
            <v>41520</v>
          </cell>
          <cell r="AM40">
            <v>0.9805866515516508</v>
          </cell>
          <cell r="AN40">
            <v>40578</v>
          </cell>
          <cell r="AO40">
            <v>0.9773121387283237</v>
          </cell>
          <cell r="AP40">
            <v>40339</v>
          </cell>
          <cell r="AQ40">
            <v>0.994110108926019</v>
          </cell>
          <cell r="AR40">
            <v>40751</v>
          </cell>
          <cell r="AS40">
            <v>1.0102134410867896</v>
          </cell>
          <cell r="AT40">
            <v>41775</v>
          </cell>
          <cell r="AU40">
            <v>1.0251282177124488</v>
          </cell>
          <cell r="AV40">
            <v>43889</v>
          </cell>
          <cell r="AW40">
            <v>1.0506044284859366</v>
          </cell>
          <cell r="AX40">
            <v>46181</v>
          </cell>
          <cell r="AY40">
            <v>1.0522226526008795</v>
          </cell>
          <cell r="AZ40">
            <v>48013</v>
          </cell>
          <cell r="BA40">
            <v>1.0396699941534397</v>
          </cell>
          <cell r="BB40">
            <v>49402</v>
          </cell>
          <cell r="BC40">
            <v>1.0289296648824278</v>
          </cell>
          <cell r="BD40">
            <v>50275</v>
          </cell>
          <cell r="BE40">
            <v>1.0176713493380836</v>
          </cell>
          <cell r="BF40">
            <v>50208</v>
          </cell>
          <cell r="BG40">
            <v>0.998667329686723</v>
          </cell>
          <cell r="BH40">
            <v>49460</v>
          </cell>
          <cell r="BI40">
            <v>0.9851019757807521</v>
          </cell>
          <cell r="BJ40">
            <v>47822</v>
          </cell>
          <cell r="BK40">
            <v>0.9668823291548726</v>
          </cell>
          <cell r="BL40">
            <v>45742</v>
          </cell>
          <cell r="BM40">
            <v>0.9565053740956045</v>
          </cell>
          <cell r="BN40">
            <v>44284</v>
          </cell>
          <cell r="BO40">
            <v>0.9681255738708407</v>
          </cell>
          <cell r="BP40">
            <v>42585</v>
          </cell>
          <cell r="BQ40">
            <v>0.9616339987354349</v>
          </cell>
          <cell r="BR40">
            <v>40925</v>
          </cell>
          <cell r="BS40">
            <v>0.9610191381941998</v>
          </cell>
          <cell r="BT40">
            <v>40569</v>
          </cell>
          <cell r="BU40">
            <v>0.9913011606597434</v>
          </cell>
          <cell r="BV40">
            <v>40726</v>
          </cell>
          <cell r="BW40">
            <v>1.0038699499617936</v>
          </cell>
          <cell r="BX40">
            <v>40306</v>
          </cell>
          <cell r="BY40">
            <v>0.9896871777243039</v>
          </cell>
          <cell r="BZ40">
            <v>40423</v>
          </cell>
          <cell r="CA40">
            <v>1.0029027936287402</v>
          </cell>
          <cell r="CB40">
            <v>40347</v>
          </cell>
          <cell r="CC40">
            <v>0.9981198822452564</v>
          </cell>
          <cell r="CD40">
            <v>40334</v>
          </cell>
          <cell r="CE40">
            <v>0.999677795127271</v>
          </cell>
          <cell r="CF40">
            <v>40032</v>
          </cell>
          <cell r="CG40">
            <v>0.9925125204542073</v>
          </cell>
          <cell r="CH40">
            <v>39401</v>
          </cell>
          <cell r="CI40">
            <v>0.9842376099120703</v>
          </cell>
          <cell r="CJ40">
            <v>38448</v>
          </cell>
          <cell r="CK40">
            <v>0.9758127966295271</v>
          </cell>
          <cell r="CL40">
            <v>36958</v>
          </cell>
          <cell r="CM40">
            <v>0.9612463587182688</v>
          </cell>
          <cell r="CN40">
            <v>34536</v>
          </cell>
        </row>
        <row r="41">
          <cell r="B41" t="str">
            <v> 60-64</v>
          </cell>
          <cell r="C41">
            <v>39288</v>
          </cell>
          <cell r="D41">
            <v>40467</v>
          </cell>
          <cell r="E41">
            <v>1.0300091631032375</v>
          </cell>
          <cell r="F41">
            <v>42351</v>
          </cell>
          <cell r="G41">
            <v>1.0465564534064793</v>
          </cell>
          <cell r="H41">
            <v>43296</v>
          </cell>
          <cell r="I41">
            <v>1.022313522703124</v>
          </cell>
          <cell r="J41">
            <v>44201</v>
          </cell>
          <cell r="K41">
            <v>1.0209026237989653</v>
          </cell>
          <cell r="L41">
            <v>45837</v>
          </cell>
          <cell r="M41">
            <v>1.0370127372683875</v>
          </cell>
          <cell r="N41">
            <v>46535</v>
          </cell>
          <cell r="O41">
            <v>1.0152278726792765</v>
          </cell>
          <cell r="P41">
            <v>46139</v>
          </cell>
          <cell r="Q41">
            <v>0.9914902761362415</v>
          </cell>
          <cell r="R41">
            <v>45677</v>
          </cell>
          <cell r="S41">
            <v>0.9899867790806043</v>
          </cell>
          <cell r="T41">
            <v>45116</v>
          </cell>
          <cell r="U41">
            <v>0.9877181075814961</v>
          </cell>
          <cell r="V41">
            <v>44654</v>
          </cell>
          <cell r="W41">
            <v>0.9897597304725596</v>
          </cell>
          <cell r="X41">
            <v>43883</v>
          </cell>
          <cell r="Y41">
            <v>0.9827339096161598</v>
          </cell>
          <cell r="Z41">
            <v>43288</v>
          </cell>
          <cell r="AA41">
            <v>0.9864412186951667</v>
          </cell>
          <cell r="AB41">
            <v>42460</v>
          </cell>
          <cell r="AC41">
            <v>0.9808722971724265</v>
          </cell>
          <cell r="AD41">
            <v>41016</v>
          </cell>
          <cell r="AE41">
            <v>0.9659915214319359</v>
          </cell>
          <cell r="AF41">
            <v>39496</v>
          </cell>
          <cell r="AG41">
            <v>0.9629412912034329</v>
          </cell>
          <cell r="AH41">
            <v>38132</v>
          </cell>
          <cell r="AI41">
            <v>0.9654648572007292</v>
          </cell>
          <cell r="AJ41">
            <v>37398</v>
          </cell>
          <cell r="AK41">
            <v>0.98075107521242</v>
          </cell>
          <cell r="AL41">
            <v>37738</v>
          </cell>
          <cell r="AM41">
            <v>1.0090913952617786</v>
          </cell>
          <cell r="AN41">
            <v>39330</v>
          </cell>
          <cell r="AO41">
            <v>1.042185595421061</v>
          </cell>
          <cell r="AP41">
            <v>40431</v>
          </cell>
          <cell r="AQ41">
            <v>1.0279938977879481</v>
          </cell>
          <cell r="AR41">
            <v>41031</v>
          </cell>
          <cell r="AS41">
            <v>1.0148400979446464</v>
          </cell>
          <cell r="AT41">
            <v>40979</v>
          </cell>
          <cell r="AU41">
            <v>0.9987326655455631</v>
          </cell>
          <cell r="AV41">
            <v>40192</v>
          </cell>
          <cell r="AW41">
            <v>0.9807950413626492</v>
          </cell>
          <cell r="AX41">
            <v>39292</v>
          </cell>
          <cell r="AY41">
            <v>0.9776074840764332</v>
          </cell>
          <cell r="AZ41">
            <v>39073</v>
          </cell>
          <cell r="BA41">
            <v>0.9944263463300418</v>
          </cell>
          <cell r="BB41">
            <v>39486</v>
          </cell>
          <cell r="BC41">
            <v>1.0105699587950758</v>
          </cell>
          <cell r="BD41">
            <v>40491</v>
          </cell>
          <cell r="BE41">
            <v>1.0254520589576053</v>
          </cell>
          <cell r="BF41">
            <v>42551</v>
          </cell>
          <cell r="BG41">
            <v>1.0508755031982415</v>
          </cell>
          <cell r="BH41">
            <v>44786</v>
          </cell>
          <cell r="BI41">
            <v>1.05252520504806</v>
          </cell>
          <cell r="BJ41">
            <v>46571</v>
          </cell>
          <cell r="BK41">
            <v>1.0398562050640825</v>
          </cell>
          <cell r="BL41">
            <v>47926</v>
          </cell>
          <cell r="BM41">
            <v>1.0290953597732495</v>
          </cell>
          <cell r="BN41">
            <v>48779</v>
          </cell>
          <cell r="BO41">
            <v>1.0177982723365189</v>
          </cell>
          <cell r="BP41">
            <v>48725</v>
          </cell>
          <cell r="BQ41">
            <v>0.9988929662354702</v>
          </cell>
          <cell r="BR41">
            <v>48012</v>
          </cell>
          <cell r="BS41">
            <v>0.985366854797332</v>
          </cell>
          <cell r="BT41">
            <v>46426</v>
          </cell>
          <cell r="BU41">
            <v>0.966966591685412</v>
          </cell>
          <cell r="BV41">
            <v>44417</v>
          </cell>
          <cell r="BW41">
            <v>0.956726834101581</v>
          </cell>
          <cell r="BX41">
            <v>43014</v>
          </cell>
          <cell r="BY41">
            <v>0.9684129950244276</v>
          </cell>
          <cell r="BZ41">
            <v>41376</v>
          </cell>
          <cell r="CA41">
            <v>0.961919375087181</v>
          </cell>
          <cell r="CB41">
            <v>39778</v>
          </cell>
          <cell r="CC41">
            <v>0.9613785769528229</v>
          </cell>
          <cell r="CD41">
            <v>39442</v>
          </cell>
          <cell r="CE41">
            <v>0.9915531198149731</v>
          </cell>
          <cell r="CF41">
            <v>39605</v>
          </cell>
          <cell r="CG41">
            <v>1.004132650474114</v>
          </cell>
          <cell r="CH41">
            <v>39205</v>
          </cell>
          <cell r="CI41">
            <v>0.9899002651180406</v>
          </cell>
          <cell r="CJ41">
            <v>39329</v>
          </cell>
          <cell r="CK41">
            <v>1.0031628618798623</v>
          </cell>
          <cell r="CL41">
            <v>39264</v>
          </cell>
          <cell r="CM41">
            <v>0.9983472755473061</v>
          </cell>
          <cell r="CN41">
            <v>39263</v>
          </cell>
        </row>
        <row r="42">
          <cell r="B42" t="str">
            <v> 65-69</v>
          </cell>
          <cell r="C42">
            <v>29703</v>
          </cell>
          <cell r="D42">
            <v>31690</v>
          </cell>
          <cell r="E42">
            <v>1.066895599771067</v>
          </cell>
          <cell r="F42">
            <v>33525</v>
          </cell>
          <cell r="G42">
            <v>1.0579047017986747</v>
          </cell>
          <cell r="H42">
            <v>35682</v>
          </cell>
          <cell r="I42">
            <v>1.0643400447427294</v>
          </cell>
          <cell r="J42">
            <v>37262</v>
          </cell>
          <cell r="K42">
            <v>1.0442800291463483</v>
          </cell>
          <cell r="L42">
            <v>36967</v>
          </cell>
          <cell r="M42">
            <v>0.9920830873275723</v>
          </cell>
          <cell r="N42">
            <v>38116</v>
          </cell>
          <cell r="O42">
            <v>1.0310817756377308</v>
          </cell>
          <cell r="P42">
            <v>39931</v>
          </cell>
          <cell r="Q42">
            <v>1.0476177982999266</v>
          </cell>
          <cell r="R42">
            <v>40863</v>
          </cell>
          <cell r="S42">
            <v>1.023340261951867</v>
          </cell>
          <cell r="T42">
            <v>41750</v>
          </cell>
          <cell r="U42">
            <v>1.0217066784132345</v>
          </cell>
          <cell r="V42">
            <v>43309</v>
          </cell>
          <cell r="W42">
            <v>1.0373413173652695</v>
          </cell>
          <cell r="X42">
            <v>44003</v>
          </cell>
          <cell r="Y42">
            <v>1.0160243829227182</v>
          </cell>
          <cell r="Z42">
            <v>43663</v>
          </cell>
          <cell r="AA42">
            <v>0.9922732540963116</v>
          </cell>
          <cell r="AB42">
            <v>43253</v>
          </cell>
          <cell r="AC42">
            <v>0.9906098985410988</v>
          </cell>
          <cell r="AD42">
            <v>42748</v>
          </cell>
          <cell r="AE42">
            <v>0.9883245092825931</v>
          </cell>
          <cell r="AF42">
            <v>42341</v>
          </cell>
          <cell r="AG42">
            <v>0.9904790867409001</v>
          </cell>
          <cell r="AH42">
            <v>41648</v>
          </cell>
          <cell r="AI42">
            <v>0.9836328853829621</v>
          </cell>
          <cell r="AJ42">
            <v>41116</v>
          </cell>
          <cell r="AK42">
            <v>0.9872262773722628</v>
          </cell>
          <cell r="AL42">
            <v>40354</v>
          </cell>
          <cell r="AM42">
            <v>0.9814670687810099</v>
          </cell>
          <cell r="AN42">
            <v>38998</v>
          </cell>
          <cell r="AO42">
            <v>0.9663973831590424</v>
          </cell>
          <cell r="AP42">
            <v>37575</v>
          </cell>
          <cell r="AQ42">
            <v>0.9635109492794502</v>
          </cell>
          <cell r="AR42">
            <v>36306</v>
          </cell>
          <cell r="AS42">
            <v>0.9662275449101796</v>
          </cell>
          <cell r="AT42">
            <v>35645</v>
          </cell>
          <cell r="AU42">
            <v>0.9817936429240346</v>
          </cell>
          <cell r="AV42">
            <v>36009</v>
          </cell>
          <cell r="AW42">
            <v>1.0102118109131715</v>
          </cell>
          <cell r="AX42">
            <v>37559</v>
          </cell>
          <cell r="AY42">
            <v>1.0430447943569663</v>
          </cell>
          <cell r="AZ42">
            <v>38628</v>
          </cell>
          <cell r="BA42">
            <v>1.0284618866316995</v>
          </cell>
          <cell r="BB42">
            <v>39215</v>
          </cell>
          <cell r="BC42">
            <v>1.015196230713472</v>
          </cell>
          <cell r="BD42">
            <v>39176</v>
          </cell>
          <cell r="BE42">
            <v>0.9990054825959455</v>
          </cell>
          <cell r="BF42">
            <v>38440</v>
          </cell>
          <cell r="BG42">
            <v>0.9812129875433939</v>
          </cell>
          <cell r="BH42">
            <v>37607</v>
          </cell>
          <cell r="BI42">
            <v>0.9783298647242455</v>
          </cell>
          <cell r="BJ42">
            <v>37426</v>
          </cell>
          <cell r="BK42">
            <v>0.9951870662376685</v>
          </cell>
          <cell r="BL42">
            <v>37847</v>
          </cell>
          <cell r="BM42">
            <v>1.0112488644258002</v>
          </cell>
          <cell r="BN42">
            <v>38832</v>
          </cell>
          <cell r="BO42">
            <v>1.0260258408856713</v>
          </cell>
          <cell r="BP42">
            <v>40834</v>
          </cell>
          <cell r="BQ42">
            <v>1.051555418211784</v>
          </cell>
          <cell r="BR42">
            <v>43002</v>
          </cell>
          <cell r="BS42">
            <v>1.0530930107263554</v>
          </cell>
          <cell r="BT42">
            <v>44736</v>
          </cell>
          <cell r="BU42">
            <v>1.0403237058741455</v>
          </cell>
          <cell r="BV42">
            <v>46052</v>
          </cell>
          <cell r="BW42">
            <v>1.029417024320458</v>
          </cell>
          <cell r="BX42">
            <v>46882</v>
          </cell>
          <cell r="BY42">
            <v>1.0180231043168593</v>
          </cell>
          <cell r="BZ42">
            <v>46844</v>
          </cell>
          <cell r="CA42">
            <v>0.9991894543748133</v>
          </cell>
          <cell r="CB42">
            <v>46178</v>
          </cell>
          <cell r="CC42">
            <v>0.9857825975578516</v>
          </cell>
          <cell r="CD42">
            <v>44667</v>
          </cell>
          <cell r="CE42">
            <v>0.9672787907661657</v>
          </cell>
          <cell r="CF42">
            <v>42745</v>
          </cell>
          <cell r="CG42">
            <v>0.9569704703696241</v>
          </cell>
          <cell r="CH42">
            <v>41410</v>
          </cell>
          <cell r="CI42">
            <v>0.968768276991461</v>
          </cell>
          <cell r="CJ42">
            <v>39852</v>
          </cell>
          <cell r="CK42">
            <v>0.9623762376237623</v>
          </cell>
          <cell r="CL42">
            <v>38332</v>
          </cell>
          <cell r="CM42">
            <v>0.9618588778480377</v>
          </cell>
          <cell r="CN42">
            <v>38023</v>
          </cell>
        </row>
        <row r="43">
          <cell r="B43" t="str">
            <v> 70-74</v>
          </cell>
          <cell r="C43">
            <v>25054</v>
          </cell>
          <cell r="D43">
            <v>24239</v>
          </cell>
          <cell r="E43">
            <v>0.9674702642292647</v>
          </cell>
          <cell r="F43">
            <v>23815</v>
          </cell>
          <cell r="G43">
            <v>0.9825075291884979</v>
          </cell>
          <cell r="H43">
            <v>24091</v>
          </cell>
          <cell r="I43">
            <v>1.0115893344530758</v>
          </cell>
          <cell r="J43">
            <v>24869</v>
          </cell>
          <cell r="K43">
            <v>1.0322942177576688</v>
          </cell>
          <cell r="L43">
            <v>26872</v>
          </cell>
          <cell r="M43">
            <v>1.0805420402911254</v>
          </cell>
          <cell r="N43">
            <v>28717</v>
          </cell>
          <cell r="O43">
            <v>1.0686588270318547</v>
          </cell>
          <cell r="P43">
            <v>30407</v>
          </cell>
          <cell r="Q43">
            <v>1.0588501584427343</v>
          </cell>
          <cell r="R43">
            <v>32397</v>
          </cell>
          <cell r="S43">
            <v>1.065445456638274</v>
          </cell>
          <cell r="T43">
            <v>33859</v>
          </cell>
          <cell r="U43">
            <v>1.045127635274871</v>
          </cell>
          <cell r="V43">
            <v>33628</v>
          </cell>
          <cell r="W43">
            <v>0.9931775894149266</v>
          </cell>
          <cell r="X43">
            <v>34728</v>
          </cell>
          <cell r="Y43">
            <v>1.032710836207922</v>
          </cell>
          <cell r="Z43">
            <v>36438</v>
          </cell>
          <cell r="AA43">
            <v>1.049239806496199</v>
          </cell>
          <cell r="AB43">
            <v>37347</v>
          </cell>
          <cell r="AC43">
            <v>1.0249464844393217</v>
          </cell>
          <cell r="AD43">
            <v>38204</v>
          </cell>
          <cell r="AE43">
            <v>1.0229469569175569</v>
          </cell>
          <cell r="AF43">
            <v>39651</v>
          </cell>
          <cell r="AG43">
            <v>1.0378756151188357</v>
          </cell>
          <cell r="AH43">
            <v>40330</v>
          </cell>
          <cell r="AI43">
            <v>1.0171244104814507</v>
          </cell>
          <cell r="AJ43">
            <v>40065</v>
          </cell>
          <cell r="AK43">
            <v>0.9934292090255393</v>
          </cell>
          <cell r="AL43">
            <v>39728</v>
          </cell>
          <cell r="AM43">
            <v>0.9915886684138275</v>
          </cell>
          <cell r="AN43">
            <v>39301</v>
          </cell>
          <cell r="AO43">
            <v>0.9892519130084575</v>
          </cell>
          <cell r="AP43">
            <v>38967</v>
          </cell>
          <cell r="AQ43">
            <v>0.9915014885117427</v>
          </cell>
          <cell r="AR43">
            <v>38381</v>
          </cell>
          <cell r="AS43">
            <v>0.9849616342033002</v>
          </cell>
          <cell r="AT43">
            <v>37934</v>
          </cell>
          <cell r="AU43">
            <v>0.9883536124645007</v>
          </cell>
          <cell r="AV43">
            <v>37263</v>
          </cell>
          <cell r="AW43">
            <v>0.9823113829282438</v>
          </cell>
          <cell r="AX43">
            <v>36032</v>
          </cell>
          <cell r="AY43">
            <v>0.9669645492848133</v>
          </cell>
          <cell r="AZ43">
            <v>34747</v>
          </cell>
          <cell r="BA43">
            <v>0.9643372557726465</v>
          </cell>
          <cell r="BB43">
            <v>33616</v>
          </cell>
          <cell r="BC43">
            <v>0.9674504273750252</v>
          </cell>
          <cell r="BD43">
            <v>33050</v>
          </cell>
          <cell r="BE43">
            <v>0.9831627796287482</v>
          </cell>
          <cell r="BF43">
            <v>33437</v>
          </cell>
          <cell r="BG43">
            <v>1.0117095310136157</v>
          </cell>
          <cell r="BH43">
            <v>34917</v>
          </cell>
          <cell r="BI43">
            <v>1.0442623441098184</v>
          </cell>
          <cell r="BJ43">
            <v>35938</v>
          </cell>
          <cell r="BK43">
            <v>1.0292407709711602</v>
          </cell>
          <cell r="BL43">
            <v>36505</v>
          </cell>
          <cell r="BM43">
            <v>1.0157771717958706</v>
          </cell>
          <cell r="BN43">
            <v>36487</v>
          </cell>
          <cell r="BO43">
            <v>0.999506916860704</v>
          </cell>
          <cell r="BP43">
            <v>35824</v>
          </cell>
          <cell r="BQ43">
            <v>0.9818291446268534</v>
          </cell>
          <cell r="BR43">
            <v>35090</v>
          </cell>
          <cell r="BS43">
            <v>0.9795109423849933</v>
          </cell>
          <cell r="BT43">
            <v>34958</v>
          </cell>
          <cell r="BU43">
            <v>0.9962382445141066</v>
          </cell>
          <cell r="BV43">
            <v>35391</v>
          </cell>
          <cell r="BW43">
            <v>1.0123862921219748</v>
          </cell>
          <cell r="BX43">
            <v>36350</v>
          </cell>
          <cell r="BY43">
            <v>1.0270972846203836</v>
          </cell>
          <cell r="BZ43">
            <v>38260</v>
          </cell>
          <cell r="CA43">
            <v>1.052544704264099</v>
          </cell>
          <cell r="CB43">
            <v>40333</v>
          </cell>
          <cell r="CC43">
            <v>1.0541819132253005</v>
          </cell>
          <cell r="CD43">
            <v>41985</v>
          </cell>
          <cell r="CE43">
            <v>1.0409590161902165</v>
          </cell>
          <cell r="CF43">
            <v>43246</v>
          </cell>
          <cell r="CG43">
            <v>1.030034536143861</v>
          </cell>
          <cell r="CH43">
            <v>44045</v>
          </cell>
          <cell r="CI43">
            <v>1.0184756971743052</v>
          </cell>
          <cell r="CJ43">
            <v>44038</v>
          </cell>
          <cell r="CK43">
            <v>0.9998410716312862</v>
          </cell>
          <cell r="CL43">
            <v>43446</v>
          </cell>
          <cell r="CM43">
            <v>0.9865570643535129</v>
          </cell>
          <cell r="CN43">
            <v>42044</v>
          </cell>
        </row>
        <row r="44">
          <cell r="B44" t="str">
            <v> 75-79</v>
          </cell>
          <cell r="C44">
            <v>22463</v>
          </cell>
          <cell r="D44">
            <v>22638</v>
          </cell>
          <cell r="E44">
            <v>1.007790588968526</v>
          </cell>
          <cell r="F44">
            <v>22514</v>
          </cell>
          <cell r="G44">
            <v>0.9945224843184027</v>
          </cell>
          <cell r="H44">
            <v>22056</v>
          </cell>
          <cell r="I44">
            <v>0.9796571022474905</v>
          </cell>
          <cell r="J44">
            <v>21599</v>
          </cell>
          <cell r="K44">
            <v>0.9792800145085238</v>
          </cell>
          <cell r="L44">
            <v>20857</v>
          </cell>
          <cell r="M44">
            <v>0.9656465577110052</v>
          </cell>
          <cell r="N44">
            <v>20256</v>
          </cell>
          <cell r="O44">
            <v>0.9711847341420147</v>
          </cell>
          <cell r="P44">
            <v>19976</v>
          </cell>
          <cell r="Q44">
            <v>0.9861769352290679</v>
          </cell>
          <cell r="R44">
            <v>20281</v>
          </cell>
          <cell r="S44">
            <v>1.0152683219863836</v>
          </cell>
          <cell r="T44">
            <v>21023</v>
          </cell>
          <cell r="U44">
            <v>1.0365859671613826</v>
          </cell>
          <cell r="V44">
            <v>22819</v>
          </cell>
          <cell r="W44">
            <v>1.085430243067117</v>
          </cell>
          <cell r="X44">
            <v>24455</v>
          </cell>
          <cell r="Y44">
            <v>1.0716946404312195</v>
          </cell>
          <cell r="Z44">
            <v>25936</v>
          </cell>
          <cell r="AA44">
            <v>1.060560212635453</v>
          </cell>
          <cell r="AB44">
            <v>27690</v>
          </cell>
          <cell r="AC44">
            <v>1.0676280074028377</v>
          </cell>
          <cell r="AD44">
            <v>28989</v>
          </cell>
          <cell r="AE44">
            <v>1.0469122426868906</v>
          </cell>
          <cell r="AF44">
            <v>28847</v>
          </cell>
          <cell r="AG44">
            <v>0.9951015902583739</v>
          </cell>
          <cell r="AH44">
            <v>29886</v>
          </cell>
          <cell r="AI44">
            <v>1.0360176101501022</v>
          </cell>
          <cell r="AJ44">
            <v>31447</v>
          </cell>
          <cell r="AK44">
            <v>1.0522318142273974</v>
          </cell>
          <cell r="AL44">
            <v>32321</v>
          </cell>
          <cell r="AM44">
            <v>1.0277927942252043</v>
          </cell>
          <cell r="AN44">
            <v>33138</v>
          </cell>
          <cell r="AO44">
            <v>1.0252776832399988</v>
          </cell>
          <cell r="AP44">
            <v>34428</v>
          </cell>
          <cell r="AQ44">
            <v>1.0389281187760275</v>
          </cell>
          <cell r="AR44">
            <v>35096</v>
          </cell>
          <cell r="AS44">
            <v>1.0194028116649239</v>
          </cell>
          <cell r="AT44">
            <v>34943</v>
          </cell>
          <cell r="AU44">
            <v>0.9956405288351949</v>
          </cell>
          <cell r="AV44">
            <v>34715</v>
          </cell>
          <cell r="AW44">
            <v>0.9934750880004579</v>
          </cell>
          <cell r="AX44">
            <v>34402</v>
          </cell>
          <cell r="AY44">
            <v>0.9909837246147198</v>
          </cell>
          <cell r="AZ44">
            <v>34176</v>
          </cell>
          <cell r="BA44">
            <v>0.993430614499157</v>
          </cell>
          <cell r="BB44">
            <v>33749</v>
          </cell>
          <cell r="BC44">
            <v>0.9875058520599251</v>
          </cell>
          <cell r="BD44">
            <v>33428</v>
          </cell>
          <cell r="BE44">
            <v>0.9904886070698391</v>
          </cell>
          <cell r="BF44">
            <v>32891</v>
          </cell>
          <cell r="BG44">
            <v>0.9839356228311595</v>
          </cell>
          <cell r="BH44">
            <v>31841</v>
          </cell>
          <cell r="BI44">
            <v>0.9680763734760269</v>
          </cell>
          <cell r="BJ44">
            <v>30755</v>
          </cell>
          <cell r="BK44">
            <v>0.9658930309977701</v>
          </cell>
          <cell r="BL44">
            <v>29824</v>
          </cell>
          <cell r="BM44">
            <v>0.9697284994309868</v>
          </cell>
          <cell r="BN44">
            <v>29401</v>
          </cell>
          <cell r="BO44">
            <v>0.9858167918454935</v>
          </cell>
          <cell r="BP44">
            <v>29829</v>
          </cell>
          <cell r="BQ44">
            <v>1.0145573279820415</v>
          </cell>
          <cell r="BR44">
            <v>31215</v>
          </cell>
          <cell r="BS44">
            <v>1.046464849642965</v>
          </cell>
          <cell r="BT44">
            <v>32169</v>
          </cell>
          <cell r="BU44">
            <v>1.030562229697261</v>
          </cell>
          <cell r="BV44">
            <v>32711</v>
          </cell>
          <cell r="BW44">
            <v>1.0168485187602971</v>
          </cell>
          <cell r="BX44">
            <v>32723</v>
          </cell>
          <cell r="BY44">
            <v>1.0003668490721775</v>
          </cell>
          <cell r="BZ44">
            <v>32172</v>
          </cell>
          <cell r="CA44">
            <v>0.9831616905540446</v>
          </cell>
          <cell r="CB44">
            <v>31575</v>
          </cell>
          <cell r="CC44">
            <v>0.9814434912346139</v>
          </cell>
          <cell r="CD44">
            <v>31520</v>
          </cell>
          <cell r="CE44">
            <v>0.9982581155977831</v>
          </cell>
          <cell r="CF44">
            <v>31972</v>
          </cell>
          <cell r="CG44">
            <v>1.0143401015228426</v>
          </cell>
          <cell r="CH44">
            <v>32893</v>
          </cell>
          <cell r="CI44">
            <v>1.0288064556486927</v>
          </cell>
          <cell r="CJ44">
            <v>34678</v>
          </cell>
          <cell r="CK44">
            <v>1.0542668652904874</v>
          </cell>
          <cell r="CL44">
            <v>36614</v>
          </cell>
          <cell r="CM44">
            <v>1.0558279024165176</v>
          </cell>
          <cell r="CN44">
            <v>38160</v>
          </cell>
        </row>
        <row r="45">
          <cell r="B45" t="str">
            <v> 80-84</v>
          </cell>
          <cell r="C45">
            <v>16747</v>
          </cell>
          <cell r="D45">
            <v>16609</v>
          </cell>
          <cell r="E45">
            <v>0.9917597181584762</v>
          </cell>
          <cell r="F45">
            <v>16361</v>
          </cell>
          <cell r="G45">
            <v>0.9850683364440965</v>
          </cell>
          <cell r="H45">
            <v>16201</v>
          </cell>
          <cell r="I45">
            <v>0.9902206466597396</v>
          </cell>
          <cell r="J45">
            <v>16108</v>
          </cell>
          <cell r="K45">
            <v>0.9942596136040985</v>
          </cell>
          <cell r="L45">
            <v>16282</v>
          </cell>
          <cell r="M45">
            <v>1.0108020859200397</v>
          </cell>
          <cell r="N45">
            <v>16504</v>
          </cell>
          <cell r="O45">
            <v>1.0136346886131924</v>
          </cell>
          <cell r="P45">
            <v>16486</v>
          </cell>
          <cell r="Q45">
            <v>0.9989093553078041</v>
          </cell>
          <cell r="R45">
            <v>16209</v>
          </cell>
          <cell r="S45">
            <v>0.9831978648550285</v>
          </cell>
          <cell r="T45">
            <v>15942</v>
          </cell>
          <cell r="U45">
            <v>0.9835276698130668</v>
          </cell>
          <cell r="V45">
            <v>15480</v>
          </cell>
          <cell r="W45">
            <v>0.9710199473089951</v>
          </cell>
          <cell r="X45">
            <v>15132</v>
          </cell>
          <cell r="Y45">
            <v>0.9775193798449613</v>
          </cell>
          <cell r="Z45">
            <v>15013</v>
          </cell>
          <cell r="AA45">
            <v>0.9921358710018504</v>
          </cell>
          <cell r="AB45">
            <v>15335</v>
          </cell>
          <cell r="AC45">
            <v>1.0214480783321123</v>
          </cell>
          <cell r="AD45">
            <v>16002</v>
          </cell>
          <cell r="AE45">
            <v>1.043495272253016</v>
          </cell>
          <cell r="AF45">
            <v>17496</v>
          </cell>
          <cell r="AG45">
            <v>1.0933633295838021</v>
          </cell>
          <cell r="AH45">
            <v>18838</v>
          </cell>
          <cell r="AI45">
            <v>1.0767032464563329</v>
          </cell>
          <cell r="AJ45">
            <v>20032</v>
          </cell>
          <cell r="AK45">
            <v>1.063382524684149</v>
          </cell>
          <cell r="AL45">
            <v>21460</v>
          </cell>
          <cell r="AM45">
            <v>1.0712859424920127</v>
          </cell>
          <cell r="AN45">
            <v>22532</v>
          </cell>
          <cell r="AO45">
            <v>1.0499534016775396</v>
          </cell>
          <cell r="AP45">
            <v>22498</v>
          </cell>
          <cell r="AQ45">
            <v>0.9984910349724836</v>
          </cell>
          <cell r="AR45">
            <v>23426</v>
          </cell>
          <cell r="AS45">
            <v>1.041248110943195</v>
          </cell>
          <cell r="AT45">
            <v>24765</v>
          </cell>
          <cell r="AU45">
            <v>1.0571587125416204</v>
          </cell>
          <cell r="AV45">
            <v>25569</v>
          </cell>
          <cell r="AW45">
            <v>1.032465172622653</v>
          </cell>
          <cell r="AX45">
            <v>26312</v>
          </cell>
          <cell r="AY45">
            <v>1.0290586256795338</v>
          </cell>
          <cell r="AZ45">
            <v>27384</v>
          </cell>
          <cell r="BA45">
            <v>1.0407418668288233</v>
          </cell>
          <cell r="BB45">
            <v>28019</v>
          </cell>
          <cell r="BC45">
            <v>1.0231887233420975</v>
          </cell>
          <cell r="BD45">
            <v>27998</v>
          </cell>
          <cell r="BE45">
            <v>0.9992505085834612</v>
          </cell>
          <cell r="BF45">
            <v>27903</v>
          </cell>
          <cell r="BG45">
            <v>0.9966069004928924</v>
          </cell>
          <cell r="BH45">
            <v>27733</v>
          </cell>
          <cell r="BI45">
            <v>0.9939074651471168</v>
          </cell>
          <cell r="BJ45">
            <v>27641</v>
          </cell>
          <cell r="BK45">
            <v>0.9966826524357264</v>
          </cell>
          <cell r="BL45">
            <v>27411</v>
          </cell>
          <cell r="BM45">
            <v>0.9916790275315654</v>
          </cell>
          <cell r="BN45">
            <v>27241</v>
          </cell>
          <cell r="BO45">
            <v>0.9937981102477108</v>
          </cell>
          <cell r="BP45">
            <v>26879</v>
          </cell>
          <cell r="BQ45">
            <v>0.9867112073712418</v>
          </cell>
          <cell r="BR45">
            <v>26073</v>
          </cell>
          <cell r="BS45">
            <v>0.9700137653930577</v>
          </cell>
          <cell r="BT45">
            <v>25253</v>
          </cell>
          <cell r="BU45">
            <v>0.9685498408315115</v>
          </cell>
          <cell r="BV45">
            <v>24585</v>
          </cell>
          <cell r="BW45">
            <v>0.9735476973032907</v>
          </cell>
          <cell r="BX45">
            <v>24344</v>
          </cell>
          <cell r="BY45">
            <v>0.9901972747610331</v>
          </cell>
          <cell r="BZ45">
            <v>24813</v>
          </cell>
          <cell r="CA45">
            <v>1.0192655274400262</v>
          </cell>
          <cell r="CB45">
            <v>26058</v>
          </cell>
          <cell r="CC45">
            <v>1.0501753113287389</v>
          </cell>
          <cell r="CD45">
            <v>26915</v>
          </cell>
          <cell r="CE45">
            <v>1.032888172538184</v>
          </cell>
          <cell r="CF45">
            <v>27415</v>
          </cell>
          <cell r="CG45">
            <v>1.0185770016719302</v>
          </cell>
          <cell r="CH45">
            <v>27471</v>
          </cell>
          <cell r="CI45">
            <v>1.0020426773664053</v>
          </cell>
          <cell r="CJ45">
            <v>27066</v>
          </cell>
          <cell r="CK45">
            <v>0.9852571802992246</v>
          </cell>
          <cell r="CL45">
            <v>26657</v>
          </cell>
          <cell r="CM45">
            <v>0.9848887903642947</v>
          </cell>
          <cell r="CN45">
            <v>26700</v>
          </cell>
        </row>
        <row r="46">
          <cell r="B46" t="str">
            <v> 85-89</v>
          </cell>
          <cell r="C46">
            <v>5354</v>
          </cell>
          <cell r="D46">
            <v>6481</v>
          </cell>
          <cell r="E46">
            <v>1.210496824803885</v>
          </cell>
          <cell r="F46">
            <v>7590</v>
          </cell>
          <cell r="G46">
            <v>1.171115568585095</v>
          </cell>
          <cell r="H46">
            <v>8542</v>
          </cell>
          <cell r="I46">
            <v>1.1254281949934124</v>
          </cell>
          <cell r="J46">
            <v>9094</v>
          </cell>
          <cell r="K46">
            <v>1.0646218684148911</v>
          </cell>
          <cell r="L46">
            <v>9370</v>
          </cell>
          <cell r="M46">
            <v>1.0303496811084232</v>
          </cell>
          <cell r="N46">
            <v>9370</v>
          </cell>
          <cell r="O46">
            <v>1</v>
          </cell>
          <cell r="P46">
            <v>9326</v>
          </cell>
          <cell r="Q46">
            <v>0.9953041622198506</v>
          </cell>
          <cell r="R46">
            <v>9341</v>
          </cell>
          <cell r="S46">
            <v>1.0016084066051898</v>
          </cell>
          <cell r="T46">
            <v>9397</v>
          </cell>
          <cell r="U46">
            <v>1.005995075473718</v>
          </cell>
          <cell r="V46">
            <v>9619</v>
          </cell>
          <cell r="W46">
            <v>1.023624561030116</v>
          </cell>
          <cell r="X46">
            <v>9846</v>
          </cell>
          <cell r="Y46">
            <v>1.0235991267283502</v>
          </cell>
          <cell r="Z46">
            <v>9906</v>
          </cell>
          <cell r="AA46">
            <v>1.0060938452163315</v>
          </cell>
          <cell r="AB46">
            <v>9803</v>
          </cell>
          <cell r="AC46">
            <v>0.9896022612558045</v>
          </cell>
          <cell r="AD46">
            <v>9716</v>
          </cell>
          <cell r="AE46">
            <v>0.991125165765582</v>
          </cell>
          <cell r="AF46">
            <v>9525</v>
          </cell>
          <cell r="AG46">
            <v>0.9803417044051049</v>
          </cell>
          <cell r="AH46">
            <v>9414</v>
          </cell>
          <cell r="AI46">
            <v>0.9883464566929134</v>
          </cell>
          <cell r="AJ46">
            <v>9436</v>
          </cell>
          <cell r="AK46">
            <v>1.0023369449755684</v>
          </cell>
          <cell r="AL46">
            <v>9740</v>
          </cell>
          <cell r="AM46">
            <v>1.0322170411191183</v>
          </cell>
          <cell r="AN46">
            <v>10279</v>
          </cell>
          <cell r="AO46">
            <v>1.0553388090349076</v>
          </cell>
          <cell r="AP46">
            <v>11380</v>
          </cell>
          <cell r="AQ46">
            <v>1.1071115867302266</v>
          </cell>
          <cell r="AR46">
            <v>12349</v>
          </cell>
          <cell r="AS46">
            <v>1.0851493848857645</v>
          </cell>
          <cell r="AT46">
            <v>13195</v>
          </cell>
          <cell r="AU46">
            <v>1.0685075714632764</v>
          </cell>
          <cell r="AV46">
            <v>14220</v>
          </cell>
          <cell r="AW46">
            <v>1.0776809397499052</v>
          </cell>
          <cell r="AX46">
            <v>15008</v>
          </cell>
          <cell r="AY46">
            <v>1.0554149085794655</v>
          </cell>
          <cell r="AZ46">
            <v>15070</v>
          </cell>
          <cell r="BA46">
            <v>1.004131130063966</v>
          </cell>
          <cell r="BB46">
            <v>15829</v>
          </cell>
          <cell r="BC46">
            <v>1.0503649635036496</v>
          </cell>
          <cell r="BD46">
            <v>16870</v>
          </cell>
          <cell r="BE46">
            <v>1.0657653673636995</v>
          </cell>
          <cell r="BF46">
            <v>17553</v>
          </cell>
          <cell r="BG46">
            <v>1.040486069946651</v>
          </cell>
          <cell r="BH46">
            <v>18176</v>
          </cell>
          <cell r="BI46">
            <v>1.035492508403122</v>
          </cell>
          <cell r="BJ46">
            <v>18977</v>
          </cell>
          <cell r="BK46">
            <v>1.044069102112676</v>
          </cell>
          <cell r="BL46">
            <v>19539</v>
          </cell>
          <cell r="BM46">
            <v>1.029614796859356</v>
          </cell>
          <cell r="BN46">
            <v>19644</v>
          </cell>
          <cell r="BO46">
            <v>1.0053738676493167</v>
          </cell>
          <cell r="BP46">
            <v>19685</v>
          </cell>
          <cell r="BQ46">
            <v>1.0020871512930156</v>
          </cell>
          <cell r="BR46">
            <v>19664</v>
          </cell>
          <cell r="BS46">
            <v>0.9989331978663958</v>
          </cell>
          <cell r="BT46">
            <v>19711</v>
          </cell>
          <cell r="BU46">
            <v>1.0023901545972336</v>
          </cell>
          <cell r="BV46">
            <v>19683</v>
          </cell>
          <cell r="BW46">
            <v>0.9985794733904926</v>
          </cell>
          <cell r="BX46">
            <v>19677</v>
          </cell>
          <cell r="BY46">
            <v>0.9996951684194483</v>
          </cell>
          <cell r="BZ46">
            <v>19505</v>
          </cell>
          <cell r="CA46">
            <v>0.9912588301062154</v>
          </cell>
          <cell r="CB46">
            <v>18982</v>
          </cell>
          <cell r="CC46">
            <v>0.9731863624711612</v>
          </cell>
          <cell r="CD46">
            <v>18471</v>
          </cell>
          <cell r="CE46">
            <v>0.973079759772416</v>
          </cell>
          <cell r="CF46">
            <v>18099</v>
          </cell>
          <cell r="CG46">
            <v>0.9798603215851875</v>
          </cell>
          <cell r="CH46">
            <v>18056</v>
          </cell>
          <cell r="CI46">
            <v>0.9976241781313885</v>
          </cell>
          <cell r="CJ46">
            <v>18543</v>
          </cell>
          <cell r="CK46">
            <v>1.0269716437749226</v>
          </cell>
          <cell r="CL46">
            <v>19585</v>
          </cell>
          <cell r="CM46">
            <v>1.0561937119128513</v>
          </cell>
          <cell r="CN46">
            <v>20302</v>
          </cell>
        </row>
        <row r="47">
          <cell r="B47" t="str">
            <v> 90+</v>
          </cell>
          <cell r="C47">
            <v>2298</v>
          </cell>
          <cell r="D47">
            <v>2061</v>
          </cell>
          <cell r="E47">
            <v>0.8968668407310705</v>
          </cell>
          <cell r="F47">
            <v>1889</v>
          </cell>
          <cell r="G47">
            <v>0.9165453663270258</v>
          </cell>
          <cell r="H47">
            <v>1779</v>
          </cell>
          <cell r="I47">
            <v>0.9417681312863949</v>
          </cell>
          <cell r="J47">
            <v>1973</v>
          </cell>
          <cell r="K47">
            <v>1.1090500281056774</v>
          </cell>
          <cell r="L47">
            <v>2312</v>
          </cell>
          <cell r="M47">
            <v>1.17181956411556</v>
          </cell>
          <cell r="N47">
            <v>2755</v>
          </cell>
          <cell r="O47">
            <v>1.1916089965397925</v>
          </cell>
          <cell r="P47">
            <v>3184</v>
          </cell>
          <cell r="Q47">
            <v>1.1557168784029037</v>
          </cell>
          <cell r="R47">
            <v>3550</v>
          </cell>
          <cell r="S47">
            <v>1.1149497487437185</v>
          </cell>
          <cell r="T47">
            <v>3855</v>
          </cell>
          <cell r="U47">
            <v>1.0859154929577466</v>
          </cell>
          <cell r="V47">
            <v>4096</v>
          </cell>
          <cell r="W47">
            <v>1.0625162127107652</v>
          </cell>
          <cell r="X47">
            <v>4260</v>
          </cell>
          <cell r="Y47">
            <v>1.0400390625</v>
          </cell>
          <cell r="Z47">
            <v>4412</v>
          </cell>
          <cell r="AA47">
            <v>1.035680751173709</v>
          </cell>
          <cell r="AB47">
            <v>4575</v>
          </cell>
          <cell r="AC47">
            <v>1.036944696282865</v>
          </cell>
          <cell r="AD47">
            <v>4746</v>
          </cell>
          <cell r="AE47">
            <v>1.0373770491803278</v>
          </cell>
          <cell r="AF47">
            <v>4981</v>
          </cell>
          <cell r="AG47">
            <v>1.0495153813737885</v>
          </cell>
          <cell r="AH47">
            <v>5184</v>
          </cell>
          <cell r="AI47">
            <v>1.0407548685003012</v>
          </cell>
          <cell r="AJ47">
            <v>5308</v>
          </cell>
          <cell r="AK47">
            <v>1.0239197530864197</v>
          </cell>
          <cell r="AL47">
            <v>5362</v>
          </cell>
          <cell r="AM47">
            <v>1.0101733232856067</v>
          </cell>
          <cell r="AN47">
            <v>5445</v>
          </cell>
          <cell r="AO47">
            <v>1.015479298769116</v>
          </cell>
          <cell r="AP47">
            <v>5515</v>
          </cell>
          <cell r="AQ47">
            <v>1.0128558310376492</v>
          </cell>
          <cell r="AR47">
            <v>5615</v>
          </cell>
          <cell r="AS47">
            <v>1.0181323662737987</v>
          </cell>
          <cell r="AT47">
            <v>5751</v>
          </cell>
          <cell r="AU47">
            <v>1.0242208370436332</v>
          </cell>
          <cell r="AV47">
            <v>6006</v>
          </cell>
          <cell r="AW47">
            <v>1.0443401147626499</v>
          </cell>
          <cell r="AX47">
            <v>6398</v>
          </cell>
          <cell r="AY47">
            <v>1.0652680652680653</v>
          </cell>
          <cell r="AZ47">
            <v>7096</v>
          </cell>
          <cell r="BA47">
            <v>1.109096592685214</v>
          </cell>
          <cell r="BB47">
            <v>7716</v>
          </cell>
          <cell r="BC47">
            <v>1.0873731679819616</v>
          </cell>
          <cell r="BD47">
            <v>8267</v>
          </cell>
          <cell r="BE47">
            <v>1.071410057024365</v>
          </cell>
          <cell r="BF47">
            <v>8981</v>
          </cell>
          <cell r="BG47">
            <v>1.086367485182049</v>
          </cell>
          <cell r="BH47">
            <v>9623</v>
          </cell>
          <cell r="BI47">
            <v>1.071484244516201</v>
          </cell>
          <cell r="BJ47">
            <v>10008</v>
          </cell>
          <cell r="BK47">
            <v>1.0400083134157747</v>
          </cell>
          <cell r="BL47">
            <v>10771</v>
          </cell>
          <cell r="BM47">
            <v>1.0762390087929656</v>
          </cell>
          <cell r="BN47">
            <v>11663</v>
          </cell>
          <cell r="BO47">
            <v>1.08281496611271</v>
          </cell>
          <cell r="BP47">
            <v>12425</v>
          </cell>
          <cell r="BQ47">
            <v>1.0653348195147045</v>
          </cell>
          <cell r="BR47">
            <v>13111</v>
          </cell>
          <cell r="BS47">
            <v>1.0552112676056338</v>
          </cell>
          <cell r="BT47">
            <v>13754</v>
          </cell>
          <cell r="BU47">
            <v>1.0490427884982076</v>
          </cell>
          <cell r="BV47">
            <v>14492</v>
          </cell>
          <cell r="BW47">
            <v>1.0536571179293297</v>
          </cell>
          <cell r="BX47">
            <v>15036</v>
          </cell>
          <cell r="BY47">
            <v>1.0375379519735026</v>
          </cell>
          <cell r="BZ47">
            <v>15476</v>
          </cell>
          <cell r="CA47">
            <v>1.0292631018888</v>
          </cell>
          <cell r="CB47">
            <v>15845</v>
          </cell>
          <cell r="CC47">
            <v>1.0238433703799432</v>
          </cell>
          <cell r="CD47">
            <v>16251</v>
          </cell>
          <cell r="CE47">
            <v>1.0256232249921111</v>
          </cell>
          <cell r="CF47">
            <v>16692</v>
          </cell>
          <cell r="CG47">
            <v>1.0271367915820564</v>
          </cell>
          <cell r="CH47">
            <v>17033</v>
          </cell>
          <cell r="CI47">
            <v>1.0204289479990414</v>
          </cell>
          <cell r="CJ47">
            <v>17221</v>
          </cell>
          <cell r="CK47">
            <v>1.011037397992133</v>
          </cell>
          <cell r="CL47">
            <v>17147</v>
          </cell>
          <cell r="CM47">
            <v>0.9957029208524476</v>
          </cell>
          <cell r="CN47">
            <v>17137</v>
          </cell>
        </row>
        <row r="48">
          <cell r="B48" t="str">
            <v>Ženy</v>
          </cell>
          <cell r="C48">
            <v>643042</v>
          </cell>
          <cell r="D48">
            <v>642090</v>
          </cell>
          <cell r="E48">
            <v>0.9985195368265214</v>
          </cell>
          <cell r="F48">
            <v>641108</v>
          </cell>
          <cell r="G48">
            <v>0.9984706193835755</v>
          </cell>
          <cell r="H48">
            <v>640090</v>
          </cell>
          <cell r="I48">
            <v>0.9984121240103071</v>
          </cell>
          <cell r="J48">
            <v>639029</v>
          </cell>
          <cell r="K48">
            <v>0.9983424205971035</v>
          </cell>
          <cell r="L48">
            <v>637908</v>
          </cell>
          <cell r="M48">
            <v>0.9982457760132951</v>
          </cell>
          <cell r="N48">
            <v>636731</v>
          </cell>
          <cell r="O48">
            <v>0.998154906350132</v>
          </cell>
          <cell r="P48">
            <v>635488</v>
          </cell>
          <cell r="Q48">
            <v>0.998047841239079</v>
          </cell>
          <cell r="R48">
            <v>634174</v>
          </cell>
          <cell r="S48">
            <v>0.9979322976987763</v>
          </cell>
          <cell r="T48">
            <v>632777</v>
          </cell>
          <cell r="U48">
            <v>0.9977971345403628</v>
          </cell>
          <cell r="V48">
            <v>631300</v>
          </cell>
          <cell r="W48">
            <v>0.9976658443653925</v>
          </cell>
          <cell r="X48">
            <v>629731</v>
          </cell>
          <cell r="Y48">
            <v>0.997514652304768</v>
          </cell>
          <cell r="Z48">
            <v>628066</v>
          </cell>
          <cell r="AA48">
            <v>0.9973560139170534</v>
          </cell>
          <cell r="AB48">
            <v>626292</v>
          </cell>
          <cell r="AC48">
            <v>0.997175456082641</v>
          </cell>
          <cell r="AD48">
            <v>624408</v>
          </cell>
          <cell r="AE48">
            <v>0.9969918185127704</v>
          </cell>
          <cell r="AF48">
            <v>622379</v>
          </cell>
          <cell r="AG48">
            <v>0.996750522094528</v>
          </cell>
          <cell r="AH48">
            <v>620212</v>
          </cell>
          <cell r="AI48">
            <v>0.9965181987181444</v>
          </cell>
          <cell r="AJ48">
            <v>617899</v>
          </cell>
          <cell r="AK48">
            <v>0.9962706300426306</v>
          </cell>
          <cell r="AL48">
            <v>615435</v>
          </cell>
          <cell r="AM48">
            <v>0.9960122932712304</v>
          </cell>
          <cell r="AN48">
            <v>612812</v>
          </cell>
          <cell r="AO48">
            <v>0.9957379739533826</v>
          </cell>
          <cell r="AP48">
            <v>610045</v>
          </cell>
          <cell r="AQ48">
            <v>0.995484748993166</v>
          </cell>
          <cell r="AR48">
            <v>607119</v>
          </cell>
          <cell r="AS48">
            <v>0.9952036325189125</v>
          </cell>
          <cell r="AT48">
            <v>604056</v>
          </cell>
          <cell r="AU48">
            <v>0.9949548605792274</v>
          </cell>
          <cell r="AV48">
            <v>600866</v>
          </cell>
          <cell r="AW48">
            <v>0.9947190326724674</v>
          </cell>
          <cell r="AX48">
            <v>597560</v>
          </cell>
          <cell r="AY48">
            <v>0.9944979413047168</v>
          </cell>
          <cell r="AZ48">
            <v>594166</v>
          </cell>
          <cell r="BA48">
            <v>0.9943202356248745</v>
          </cell>
          <cell r="BB48">
            <v>590647</v>
          </cell>
          <cell r="BC48">
            <v>0.9940774127095795</v>
          </cell>
          <cell r="BD48">
            <v>587033</v>
          </cell>
          <cell r="BE48">
            <v>0.9938812861150569</v>
          </cell>
          <cell r="BF48">
            <v>583322</v>
          </cell>
          <cell r="BG48">
            <v>0.9936783792393272</v>
          </cell>
          <cell r="BH48">
            <v>579544</v>
          </cell>
          <cell r="BI48">
            <v>0.9935233027384532</v>
          </cell>
          <cell r="BJ48">
            <v>575709</v>
          </cell>
          <cell r="BK48">
            <v>0.9933827284899852</v>
          </cell>
          <cell r="BL48">
            <v>571823</v>
          </cell>
          <cell r="BM48">
            <v>0.9932500620973443</v>
          </cell>
          <cell r="BN48">
            <v>567898</v>
          </cell>
          <cell r="BO48">
            <v>0.9931359878843629</v>
          </cell>
          <cell r="BP48">
            <v>563939</v>
          </cell>
          <cell r="BQ48">
            <v>0.9930286776850773</v>
          </cell>
          <cell r="BR48">
            <v>559959</v>
          </cell>
          <cell r="BS48">
            <v>0.9929424991000799</v>
          </cell>
          <cell r="BT48">
            <v>555953</v>
          </cell>
          <cell r="BU48">
            <v>0.9928459047894578</v>
          </cell>
          <cell r="BV48">
            <v>551916</v>
          </cell>
          <cell r="BW48">
            <v>0.9927385948092734</v>
          </cell>
          <cell r="BX48">
            <v>547880</v>
          </cell>
          <cell r="BY48">
            <v>0.9926872929938614</v>
          </cell>
          <cell r="BZ48">
            <v>543823</v>
          </cell>
          <cell r="CA48">
            <v>0.9925950938161642</v>
          </cell>
          <cell r="CB48">
            <v>539752</v>
          </cell>
          <cell r="CC48">
            <v>0.9925141084507275</v>
          </cell>
          <cell r="CD48">
            <v>535659</v>
          </cell>
          <cell r="CE48">
            <v>0.9924168877558582</v>
          </cell>
          <cell r="CF48">
            <v>531551</v>
          </cell>
          <cell r="CG48">
            <v>0.992330941886536</v>
          </cell>
          <cell r="CH48">
            <v>527430</v>
          </cell>
          <cell r="CI48">
            <v>0.9922472161655231</v>
          </cell>
          <cell r="CJ48">
            <v>523290</v>
          </cell>
          <cell r="CK48">
            <v>0.9921506171435072</v>
          </cell>
          <cell r="CL48">
            <v>519133</v>
          </cell>
          <cell r="CM48">
            <v>0.9920560301171435</v>
          </cell>
          <cell r="CN48">
            <v>514954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P model"/>
      <sheetName val="VST-Rozpočet"/>
      <sheetName val="VST-Financování"/>
      <sheetName val="VST-Úvěr"/>
      <sheetName val="Dem-MSK"/>
      <sheetName val="Dem-ZLK"/>
      <sheetName val="Dem-OLK"/>
      <sheetName val="Dem-JMK"/>
      <sheetName val="Pot-MSK"/>
      <sheetName val="Pot-ZLK"/>
      <sheetName val="Pot-OLK"/>
      <sheetName val="Pot-JMK"/>
      <sheetName val="Kon-ORT"/>
      <sheetName val="Kon-LAZ"/>
      <sheetName val="VST-Poptávka"/>
      <sheetName val="VST-Kalkulace"/>
      <sheetName val="VST-Výnosy"/>
      <sheetName val="VST-Náklady"/>
      <sheetName val="KALKULACE"/>
      <sheetName val="FINANČNÍ PLÁN"/>
      <sheetName val="VÝSLEDOVKA"/>
      <sheetName val="ROZVAHA"/>
      <sheetName val="CASH FLOW"/>
      <sheetName val="UDRŽITELNOST"/>
      <sheetName val="EFEKTIVNOST"/>
      <sheetName val="CITLIVOST"/>
      <sheetName val="NÁVRATNOST"/>
    </sheetNames>
    <sheetDataSet>
      <sheetData sheetId="4">
        <row r="5">
          <cell r="B5" t="str">
            <v>Věková skupina</v>
          </cell>
          <cell r="C5">
            <v>2005</v>
          </cell>
          <cell r="D5">
            <v>2006</v>
          </cell>
          <cell r="E5" t="str">
            <v>Index</v>
          </cell>
          <cell r="F5">
            <v>2007</v>
          </cell>
          <cell r="G5" t="str">
            <v>Index</v>
          </cell>
          <cell r="H5">
            <v>2008</v>
          </cell>
          <cell r="I5" t="str">
            <v>Index</v>
          </cell>
          <cell r="J5">
            <v>2009</v>
          </cell>
          <cell r="K5" t="str">
            <v>Index</v>
          </cell>
          <cell r="L5">
            <v>2010</v>
          </cell>
          <cell r="M5" t="str">
            <v>Index</v>
          </cell>
          <cell r="N5">
            <v>2011</v>
          </cell>
          <cell r="O5" t="str">
            <v>Index</v>
          </cell>
          <cell r="P5">
            <v>2012</v>
          </cell>
          <cell r="Q5" t="str">
            <v>Index</v>
          </cell>
          <cell r="R5">
            <v>2013</v>
          </cell>
          <cell r="S5" t="str">
            <v>Index</v>
          </cell>
          <cell r="T5">
            <v>2014</v>
          </cell>
          <cell r="U5" t="str">
            <v>Index</v>
          </cell>
          <cell r="V5">
            <v>2015</v>
          </cell>
          <cell r="W5" t="str">
            <v>Index</v>
          </cell>
          <cell r="X5">
            <v>2016</v>
          </cell>
          <cell r="Y5" t="str">
            <v>Index</v>
          </cell>
          <cell r="Z5">
            <v>2017</v>
          </cell>
          <cell r="AA5" t="str">
            <v>Index</v>
          </cell>
          <cell r="AB5">
            <v>2018</v>
          </cell>
          <cell r="AC5" t="str">
            <v>Index</v>
          </cell>
          <cell r="AD5">
            <v>2019</v>
          </cell>
          <cell r="AE5" t="str">
            <v>Index</v>
          </cell>
          <cell r="AF5">
            <v>2020</v>
          </cell>
          <cell r="AG5" t="str">
            <v>Index</v>
          </cell>
          <cell r="AH5">
            <v>2021</v>
          </cell>
          <cell r="AI5" t="str">
            <v>Index</v>
          </cell>
          <cell r="AJ5">
            <v>2022</v>
          </cell>
          <cell r="AK5" t="str">
            <v>Index</v>
          </cell>
          <cell r="AL5">
            <v>2023</v>
          </cell>
          <cell r="AM5" t="str">
            <v>Index</v>
          </cell>
          <cell r="AN5">
            <v>2024</v>
          </cell>
          <cell r="AO5" t="str">
            <v>Index</v>
          </cell>
          <cell r="AP5">
            <v>2025</v>
          </cell>
          <cell r="AQ5" t="str">
            <v>Index</v>
          </cell>
          <cell r="AR5">
            <v>2026</v>
          </cell>
          <cell r="AS5" t="str">
            <v>Index</v>
          </cell>
          <cell r="AT5">
            <v>2027</v>
          </cell>
          <cell r="AU5" t="str">
            <v>Index</v>
          </cell>
          <cell r="AV5">
            <v>2028</v>
          </cell>
          <cell r="AW5" t="str">
            <v>Index</v>
          </cell>
          <cell r="AX5">
            <v>2029</v>
          </cell>
          <cell r="AY5" t="str">
            <v>Index</v>
          </cell>
          <cell r="AZ5">
            <v>2030</v>
          </cell>
          <cell r="BA5" t="str">
            <v>Index</v>
          </cell>
          <cell r="BB5">
            <v>2031</v>
          </cell>
          <cell r="BC5" t="str">
            <v>Index</v>
          </cell>
          <cell r="BD5">
            <v>2032</v>
          </cell>
          <cell r="BE5" t="str">
            <v>Index</v>
          </cell>
          <cell r="BF5">
            <v>2033</v>
          </cell>
          <cell r="BG5" t="str">
            <v>Index</v>
          </cell>
          <cell r="BH5">
            <v>2034</v>
          </cell>
          <cell r="BI5" t="str">
            <v>Index</v>
          </cell>
          <cell r="BJ5">
            <v>2035</v>
          </cell>
          <cell r="BK5" t="str">
            <v>Index</v>
          </cell>
          <cell r="BL5">
            <v>2036</v>
          </cell>
          <cell r="BM5" t="str">
            <v>Index</v>
          </cell>
          <cell r="BN5">
            <v>2037</v>
          </cell>
          <cell r="BO5" t="str">
            <v>Index</v>
          </cell>
          <cell r="BP5">
            <v>2038</v>
          </cell>
          <cell r="BQ5" t="str">
            <v>Index</v>
          </cell>
          <cell r="BR5">
            <v>2039</v>
          </cell>
          <cell r="BS5" t="str">
            <v>Index</v>
          </cell>
          <cell r="BT5">
            <v>2040</v>
          </cell>
          <cell r="BU5" t="str">
            <v>Index</v>
          </cell>
          <cell r="BV5">
            <v>2041</v>
          </cell>
          <cell r="BW5" t="str">
            <v>Index</v>
          </cell>
          <cell r="BX5">
            <v>2042</v>
          </cell>
          <cell r="BY5" t="str">
            <v>Index</v>
          </cell>
          <cell r="BZ5">
            <v>2043</v>
          </cell>
          <cell r="CA5" t="str">
            <v>Index</v>
          </cell>
          <cell r="CB5">
            <v>2044</v>
          </cell>
          <cell r="CC5" t="str">
            <v>Index</v>
          </cell>
          <cell r="CD5">
            <v>2045</v>
          </cell>
          <cell r="CE5" t="str">
            <v>Index</v>
          </cell>
          <cell r="CF5">
            <v>2046</v>
          </cell>
          <cell r="CG5" t="str">
            <v>Index</v>
          </cell>
          <cell r="CH5">
            <v>2047</v>
          </cell>
          <cell r="CI5" t="str">
            <v>Index</v>
          </cell>
          <cell r="CJ5">
            <v>2048</v>
          </cell>
          <cell r="CK5" t="str">
            <v>Index</v>
          </cell>
          <cell r="CL5">
            <v>2049</v>
          </cell>
          <cell r="CM5" t="str">
            <v>Index</v>
          </cell>
          <cell r="CN5">
            <v>2050</v>
          </cell>
        </row>
        <row r="6">
          <cell r="B6" t="str">
            <v>   0-4</v>
          </cell>
          <cell r="C6">
            <v>29093</v>
          </cell>
          <cell r="D6">
            <v>29157</v>
          </cell>
          <cell r="E6">
            <v>1.0021998418863645</v>
          </cell>
          <cell r="F6">
            <v>29340</v>
          </cell>
          <cell r="G6">
            <v>1.0062763658812635</v>
          </cell>
          <cell r="H6">
            <v>29466</v>
          </cell>
          <cell r="I6">
            <v>1.0042944785276073</v>
          </cell>
          <cell r="J6">
            <v>29498</v>
          </cell>
          <cell r="K6">
            <v>1.0010859974207562</v>
          </cell>
          <cell r="L6">
            <v>29454</v>
          </cell>
          <cell r="M6">
            <v>0.9985083734490474</v>
          </cell>
          <cell r="N6">
            <v>29387</v>
          </cell>
          <cell r="O6">
            <v>0.9977252665172812</v>
          </cell>
          <cell r="P6">
            <v>29297</v>
          </cell>
          <cell r="Q6">
            <v>0.996937421308742</v>
          </cell>
          <cell r="R6">
            <v>29184</v>
          </cell>
          <cell r="S6">
            <v>0.9961429497900809</v>
          </cell>
          <cell r="T6">
            <v>29043</v>
          </cell>
          <cell r="U6">
            <v>0.9951685855263158</v>
          </cell>
          <cell r="V6">
            <v>28867</v>
          </cell>
          <cell r="W6">
            <v>0.9939400199703887</v>
          </cell>
          <cell r="X6">
            <v>28650</v>
          </cell>
          <cell r="Y6">
            <v>0.9924827657879239</v>
          </cell>
          <cell r="Z6">
            <v>28390</v>
          </cell>
          <cell r="AA6">
            <v>0.9909249563699826</v>
          </cell>
          <cell r="AB6">
            <v>28084</v>
          </cell>
          <cell r="AC6">
            <v>0.9892215568862276</v>
          </cell>
          <cell r="AD6">
            <v>27735</v>
          </cell>
          <cell r="AE6">
            <v>0.9875729952998148</v>
          </cell>
          <cell r="AF6">
            <v>27337</v>
          </cell>
          <cell r="AG6">
            <v>0.9856499008473049</v>
          </cell>
          <cell r="AH6">
            <v>26897</v>
          </cell>
          <cell r="AI6">
            <v>0.9839045981636609</v>
          </cell>
          <cell r="AJ6">
            <v>26421</v>
          </cell>
          <cell r="AK6">
            <v>0.9823028590549132</v>
          </cell>
          <cell r="AL6">
            <v>25915</v>
          </cell>
          <cell r="AM6">
            <v>0.9808485674274251</v>
          </cell>
          <cell r="AN6">
            <v>25396</v>
          </cell>
          <cell r="AO6">
            <v>0.9799729886166313</v>
          </cell>
          <cell r="AP6">
            <v>24874</v>
          </cell>
          <cell r="AQ6">
            <v>0.9794455819814144</v>
          </cell>
          <cell r="AR6">
            <v>24367</v>
          </cell>
          <cell r="AS6">
            <v>0.9796172710460722</v>
          </cell>
          <cell r="AT6">
            <v>23890</v>
          </cell>
          <cell r="AU6">
            <v>0.9804243444002134</v>
          </cell>
          <cell r="AV6">
            <v>23462</v>
          </cell>
          <cell r="AW6">
            <v>0.9820845542067811</v>
          </cell>
          <cell r="AX6">
            <v>23092</v>
          </cell>
          <cell r="AY6">
            <v>0.9842298184298014</v>
          </cell>
          <cell r="AZ6">
            <v>22791</v>
          </cell>
          <cell r="BA6">
            <v>0.9869651827472717</v>
          </cell>
          <cell r="BB6">
            <v>22532</v>
          </cell>
          <cell r="BC6">
            <v>0.9886358650344435</v>
          </cell>
          <cell r="BD6">
            <v>22310</v>
          </cell>
          <cell r="BE6">
            <v>0.9901473459968045</v>
          </cell>
          <cell r="BF6">
            <v>22124</v>
          </cell>
          <cell r="BG6">
            <v>0.9916629314208875</v>
          </cell>
          <cell r="BH6">
            <v>21963</v>
          </cell>
          <cell r="BI6">
            <v>0.9927228349303924</v>
          </cell>
          <cell r="BJ6">
            <v>21819</v>
          </cell>
          <cell r="BK6">
            <v>0.9934435186449938</v>
          </cell>
          <cell r="BL6">
            <v>21714</v>
          </cell>
          <cell r="BM6">
            <v>0.9951876804619827</v>
          </cell>
          <cell r="BN6">
            <v>21633</v>
          </cell>
          <cell r="BO6">
            <v>0.9962696877590494</v>
          </cell>
          <cell r="BP6">
            <v>21564</v>
          </cell>
          <cell r="BQ6">
            <v>0.9968104285119955</v>
          </cell>
          <cell r="BR6">
            <v>21497</v>
          </cell>
          <cell r="BS6">
            <v>0.9968929697644222</v>
          </cell>
          <cell r="BT6">
            <v>21428</v>
          </cell>
          <cell r="BU6">
            <v>0.996790249802298</v>
          </cell>
          <cell r="BV6">
            <v>21345</v>
          </cell>
          <cell r="BW6">
            <v>0.9961265633750234</v>
          </cell>
          <cell r="BX6">
            <v>21247</v>
          </cell>
          <cell r="BY6">
            <v>0.9954087608339189</v>
          </cell>
          <cell r="BZ6">
            <v>21129</v>
          </cell>
          <cell r="CA6">
            <v>0.9944462747682026</v>
          </cell>
          <cell r="CB6">
            <v>20992</v>
          </cell>
          <cell r="CC6">
            <v>0.993516020635146</v>
          </cell>
          <cell r="CD6">
            <v>20830</v>
          </cell>
          <cell r="CE6">
            <v>0.9922827743902439</v>
          </cell>
          <cell r="CF6">
            <v>20646</v>
          </cell>
          <cell r="CG6">
            <v>0.9911665866538646</v>
          </cell>
          <cell r="CH6">
            <v>20439</v>
          </cell>
          <cell r="CI6">
            <v>0.9899738448125545</v>
          </cell>
          <cell r="CJ6">
            <v>20212</v>
          </cell>
          <cell r="CK6">
            <v>0.9888937814961593</v>
          </cell>
          <cell r="CL6">
            <v>19966</v>
          </cell>
          <cell r="CM6">
            <v>0.9878290124678409</v>
          </cell>
          <cell r="CN6">
            <v>19705</v>
          </cell>
        </row>
        <row r="7">
          <cell r="B7" t="str">
            <v>   5-9</v>
          </cell>
          <cell r="C7">
            <v>29105</v>
          </cell>
          <cell r="D7">
            <v>28863</v>
          </cell>
          <cell r="E7">
            <v>0.9916852774437382</v>
          </cell>
          <cell r="F7">
            <v>28609</v>
          </cell>
          <cell r="G7">
            <v>0.9911998059799744</v>
          </cell>
          <cell r="H7">
            <v>28663</v>
          </cell>
          <cell r="I7">
            <v>1.0018875179139433</v>
          </cell>
          <cell r="J7">
            <v>28874</v>
          </cell>
          <cell r="K7">
            <v>1.0073614066915535</v>
          </cell>
          <cell r="L7">
            <v>29053</v>
          </cell>
          <cell r="M7">
            <v>1.0061993488952</v>
          </cell>
          <cell r="N7">
            <v>29114</v>
          </cell>
          <cell r="O7">
            <v>1.0020996110556568</v>
          </cell>
          <cell r="P7">
            <v>29301</v>
          </cell>
          <cell r="Q7">
            <v>1.006423026722539</v>
          </cell>
          <cell r="R7">
            <v>29424</v>
          </cell>
          <cell r="S7">
            <v>1.0041978089485</v>
          </cell>
          <cell r="T7">
            <v>29458</v>
          </cell>
          <cell r="U7">
            <v>1.0011555193039696</v>
          </cell>
          <cell r="V7">
            <v>29413</v>
          </cell>
          <cell r="W7">
            <v>0.9984724013850227</v>
          </cell>
          <cell r="X7">
            <v>29345</v>
          </cell>
          <cell r="Y7">
            <v>0.9976880970999218</v>
          </cell>
          <cell r="Z7">
            <v>29257</v>
          </cell>
          <cell r="AA7">
            <v>0.9970011927074459</v>
          </cell>
          <cell r="AB7">
            <v>29144</v>
          </cell>
          <cell r="AC7">
            <v>0.9961376764534983</v>
          </cell>
          <cell r="AD7">
            <v>29002</v>
          </cell>
          <cell r="AE7">
            <v>0.9951276420532528</v>
          </cell>
          <cell r="AF7">
            <v>28827</v>
          </cell>
          <cell r="AG7">
            <v>0.9939659333839046</v>
          </cell>
          <cell r="AH7">
            <v>28611</v>
          </cell>
          <cell r="AI7">
            <v>0.9925070246643771</v>
          </cell>
          <cell r="AJ7">
            <v>28350</v>
          </cell>
          <cell r="AK7">
            <v>0.9908776344762504</v>
          </cell>
          <cell r="AL7">
            <v>28047</v>
          </cell>
          <cell r="AM7">
            <v>0.9893121693121694</v>
          </cell>
          <cell r="AN7">
            <v>27695</v>
          </cell>
          <cell r="AO7">
            <v>0.9874496381074624</v>
          </cell>
          <cell r="AP7">
            <v>27299</v>
          </cell>
          <cell r="AQ7">
            <v>0.985701390142625</v>
          </cell>
          <cell r="AR7">
            <v>26861</v>
          </cell>
          <cell r="AS7">
            <v>0.9839554562438184</v>
          </cell>
          <cell r="AT7">
            <v>26385</v>
          </cell>
          <cell r="AU7">
            <v>0.9822791407616991</v>
          </cell>
          <cell r="AV7">
            <v>25880</v>
          </cell>
          <cell r="AW7">
            <v>0.9808603373128671</v>
          </cell>
          <cell r="AX7">
            <v>25362</v>
          </cell>
          <cell r="AY7">
            <v>0.979984544049459</v>
          </cell>
          <cell r="AZ7">
            <v>24840</v>
          </cell>
          <cell r="BA7">
            <v>0.9794180269694819</v>
          </cell>
          <cell r="BB7">
            <v>24332</v>
          </cell>
          <cell r="BC7">
            <v>0.979549114331723</v>
          </cell>
          <cell r="BD7">
            <v>23858</v>
          </cell>
          <cell r="BE7">
            <v>0.9805194805194806</v>
          </cell>
          <cell r="BF7">
            <v>23429</v>
          </cell>
          <cell r="BG7">
            <v>0.9820186101098164</v>
          </cell>
          <cell r="BH7">
            <v>23059</v>
          </cell>
          <cell r="BI7">
            <v>0.9842076059584276</v>
          </cell>
          <cell r="BJ7">
            <v>22760</v>
          </cell>
          <cell r="BK7">
            <v>0.9870332625005421</v>
          </cell>
          <cell r="BL7">
            <v>22501</v>
          </cell>
          <cell r="BM7">
            <v>0.9886203866432337</v>
          </cell>
          <cell r="BN7">
            <v>22280</v>
          </cell>
          <cell r="BO7">
            <v>0.9901782143015866</v>
          </cell>
          <cell r="BP7">
            <v>22094</v>
          </cell>
          <cell r="BQ7">
            <v>0.9916517055655296</v>
          </cell>
          <cell r="BR7">
            <v>21933</v>
          </cell>
          <cell r="BS7">
            <v>0.9927129537430976</v>
          </cell>
          <cell r="BT7">
            <v>21791</v>
          </cell>
          <cell r="BU7">
            <v>0.9935257374732139</v>
          </cell>
          <cell r="BV7">
            <v>21685</v>
          </cell>
          <cell r="BW7">
            <v>0.9951356064430269</v>
          </cell>
          <cell r="BX7">
            <v>21604</v>
          </cell>
          <cell r="BY7">
            <v>0.9962646991007609</v>
          </cell>
          <cell r="BZ7">
            <v>21535</v>
          </cell>
          <cell r="CA7">
            <v>0.996806147009813</v>
          </cell>
          <cell r="CB7">
            <v>21470</v>
          </cell>
          <cell r="CC7">
            <v>0.9969816577664268</v>
          </cell>
          <cell r="CD7">
            <v>21399</v>
          </cell>
          <cell r="CE7">
            <v>0.996693060083838</v>
          </cell>
          <cell r="CF7">
            <v>21317</v>
          </cell>
          <cell r="CG7">
            <v>0.9961680452357586</v>
          </cell>
          <cell r="CH7">
            <v>21219</v>
          </cell>
          <cell r="CI7">
            <v>0.9954027302153211</v>
          </cell>
          <cell r="CJ7">
            <v>21103</v>
          </cell>
          <cell r="CK7">
            <v>0.9945332013761252</v>
          </cell>
          <cell r="CL7">
            <v>20965</v>
          </cell>
          <cell r="CM7">
            <v>0.9934606454058664</v>
          </cell>
          <cell r="CN7">
            <v>20804</v>
          </cell>
        </row>
        <row r="8">
          <cell r="B8" t="str">
            <v> 10-14</v>
          </cell>
          <cell r="C8">
            <v>38152</v>
          </cell>
          <cell r="D8">
            <v>35534</v>
          </cell>
          <cell r="E8">
            <v>0.9313797441811701</v>
          </cell>
          <cell r="F8">
            <v>33445</v>
          </cell>
          <cell r="G8">
            <v>0.9412112343108009</v>
          </cell>
          <cell r="H8">
            <v>31230</v>
          </cell>
          <cell r="I8">
            <v>0.9337718642547466</v>
          </cell>
          <cell r="J8">
            <v>29741</v>
          </cell>
          <cell r="K8">
            <v>0.9523214857508806</v>
          </cell>
          <cell r="L8">
            <v>29079</v>
          </cell>
          <cell r="M8">
            <v>0.9777411653945731</v>
          </cell>
          <cell r="N8">
            <v>28836</v>
          </cell>
          <cell r="O8">
            <v>0.9916434540389972</v>
          </cell>
          <cell r="P8">
            <v>28580</v>
          </cell>
          <cell r="Q8">
            <v>0.9911222083506728</v>
          </cell>
          <cell r="R8">
            <v>28638</v>
          </cell>
          <cell r="S8">
            <v>1.0020293911826452</v>
          </cell>
          <cell r="T8">
            <v>28847</v>
          </cell>
          <cell r="U8">
            <v>1.0072979956700887</v>
          </cell>
          <cell r="V8">
            <v>29026</v>
          </cell>
          <cell r="W8">
            <v>1.0062051513155614</v>
          </cell>
          <cell r="X8">
            <v>29088</v>
          </cell>
          <cell r="Y8">
            <v>1.002136015985668</v>
          </cell>
          <cell r="Z8">
            <v>29273</v>
          </cell>
          <cell r="AA8">
            <v>1.0063600110011002</v>
          </cell>
          <cell r="AB8">
            <v>29398</v>
          </cell>
          <cell r="AC8">
            <v>1.0042701465514297</v>
          </cell>
          <cell r="AD8">
            <v>29430</v>
          </cell>
          <cell r="AE8">
            <v>1.0010885094224098</v>
          </cell>
          <cell r="AF8">
            <v>29385</v>
          </cell>
          <cell r="AG8">
            <v>0.9984709480122325</v>
          </cell>
          <cell r="AH8">
            <v>29318</v>
          </cell>
          <cell r="AI8">
            <v>0.99771992513187</v>
          </cell>
          <cell r="AJ8">
            <v>29228</v>
          </cell>
          <cell r="AK8">
            <v>0.996930213520704</v>
          </cell>
          <cell r="AL8">
            <v>29117</v>
          </cell>
          <cell r="AM8">
            <v>0.99620227179417</v>
          </cell>
          <cell r="AN8">
            <v>28977</v>
          </cell>
          <cell r="AO8">
            <v>0.9951918123433046</v>
          </cell>
          <cell r="AP8">
            <v>28800</v>
          </cell>
          <cell r="AQ8">
            <v>0.9938917072160679</v>
          </cell>
          <cell r="AR8">
            <v>28584</v>
          </cell>
          <cell r="AS8">
            <v>0.9925</v>
          </cell>
          <cell r="AT8">
            <v>28324</v>
          </cell>
          <cell r="AU8">
            <v>0.9909040022390149</v>
          </cell>
          <cell r="AV8">
            <v>28021</v>
          </cell>
          <cell r="AW8">
            <v>0.9893023584239514</v>
          </cell>
          <cell r="AX8">
            <v>27670</v>
          </cell>
          <cell r="AY8">
            <v>0.9874736804539452</v>
          </cell>
          <cell r="AZ8">
            <v>27275</v>
          </cell>
          <cell r="BA8">
            <v>0.9857246114925913</v>
          </cell>
          <cell r="BB8">
            <v>26836</v>
          </cell>
          <cell r="BC8">
            <v>0.9839046746104492</v>
          </cell>
          <cell r="BD8">
            <v>26360</v>
          </cell>
          <cell r="BE8">
            <v>0.9822626322849903</v>
          </cell>
          <cell r="BF8">
            <v>25857</v>
          </cell>
          <cell r="BG8">
            <v>0.9809180576631259</v>
          </cell>
          <cell r="BH8">
            <v>25338</v>
          </cell>
          <cell r="BI8">
            <v>0.9799280659009166</v>
          </cell>
          <cell r="BJ8">
            <v>24817</v>
          </cell>
          <cell r="BK8">
            <v>0.9794379982634778</v>
          </cell>
          <cell r="BL8">
            <v>24311</v>
          </cell>
          <cell r="BM8">
            <v>0.9796107506950881</v>
          </cell>
          <cell r="BN8">
            <v>23836</v>
          </cell>
          <cell r="BO8">
            <v>0.9804615194767801</v>
          </cell>
          <cell r="BP8">
            <v>23409</v>
          </cell>
          <cell r="BQ8">
            <v>0.9820859204564524</v>
          </cell>
          <cell r="BR8">
            <v>23038</v>
          </cell>
          <cell r="BS8">
            <v>0.9841513947626981</v>
          </cell>
          <cell r="BT8">
            <v>22741</v>
          </cell>
          <cell r="BU8">
            <v>0.9871082559249935</v>
          </cell>
          <cell r="BV8">
            <v>22481</v>
          </cell>
          <cell r="BW8">
            <v>0.9885669055890243</v>
          </cell>
          <cell r="BX8">
            <v>22260</v>
          </cell>
          <cell r="BY8">
            <v>0.9901694764467773</v>
          </cell>
          <cell r="BZ8">
            <v>22074</v>
          </cell>
          <cell r="CA8">
            <v>0.991644204851752</v>
          </cell>
          <cell r="CB8">
            <v>21914</v>
          </cell>
          <cell r="CC8">
            <v>0.9927516535290387</v>
          </cell>
          <cell r="CD8">
            <v>21771</v>
          </cell>
          <cell r="CE8">
            <v>0.9934744911928448</v>
          </cell>
          <cell r="CF8">
            <v>21664</v>
          </cell>
          <cell r="CG8">
            <v>0.9950852050893391</v>
          </cell>
          <cell r="CH8">
            <v>21585</v>
          </cell>
          <cell r="CI8">
            <v>0.9963533973412112</v>
          </cell>
          <cell r="CJ8">
            <v>21515</v>
          </cell>
          <cell r="CK8">
            <v>0.9967570071809126</v>
          </cell>
          <cell r="CL8">
            <v>21449</v>
          </cell>
          <cell r="CM8">
            <v>0.9969323727631885</v>
          </cell>
          <cell r="CN8">
            <v>21379</v>
          </cell>
        </row>
        <row r="9">
          <cell r="B9" t="str">
            <v> 15-19</v>
          </cell>
          <cell r="C9">
            <v>44219</v>
          </cell>
          <cell r="D9">
            <v>43929</v>
          </cell>
          <cell r="E9">
            <v>0.9934417331916144</v>
          </cell>
          <cell r="F9">
            <v>43210</v>
          </cell>
          <cell r="G9">
            <v>0.9836326800063739</v>
          </cell>
          <cell r="H9">
            <v>42115</v>
          </cell>
          <cell r="I9">
            <v>0.9746586438324462</v>
          </cell>
          <cell r="J9">
            <v>40599</v>
          </cell>
          <cell r="K9">
            <v>0.9640033242312716</v>
          </cell>
          <cell r="L9">
            <v>38092</v>
          </cell>
          <cell r="M9">
            <v>0.9382497105840045</v>
          </cell>
          <cell r="N9">
            <v>35478</v>
          </cell>
          <cell r="O9">
            <v>0.9313766670166964</v>
          </cell>
          <cell r="P9">
            <v>33394</v>
          </cell>
          <cell r="Q9">
            <v>0.9412593720051863</v>
          </cell>
          <cell r="R9">
            <v>31183</v>
          </cell>
          <cell r="S9">
            <v>0.9337905012876565</v>
          </cell>
          <cell r="T9">
            <v>29696</v>
          </cell>
          <cell r="U9">
            <v>0.9523137607029472</v>
          </cell>
          <cell r="V9">
            <v>29037</v>
          </cell>
          <cell r="W9">
            <v>0.9778084590517241</v>
          </cell>
          <cell r="X9">
            <v>28795</v>
          </cell>
          <cell r="Y9">
            <v>0.9916658056961807</v>
          </cell>
          <cell r="Z9">
            <v>28542</v>
          </cell>
          <cell r="AA9">
            <v>0.9912137523875673</v>
          </cell>
          <cell r="AB9">
            <v>28597</v>
          </cell>
          <cell r="AC9">
            <v>1.0019269847943382</v>
          </cell>
          <cell r="AD9">
            <v>28808</v>
          </cell>
          <cell r="AE9">
            <v>1.00737839633528</v>
          </cell>
          <cell r="AF9">
            <v>28988</v>
          </cell>
          <cell r="AG9">
            <v>1.006248264371008</v>
          </cell>
          <cell r="AH9">
            <v>29049</v>
          </cell>
          <cell r="AI9">
            <v>1.0021043190285635</v>
          </cell>
          <cell r="AJ9">
            <v>29236</v>
          </cell>
          <cell r="AK9">
            <v>1.0064373988777582</v>
          </cell>
          <cell r="AL9">
            <v>29359</v>
          </cell>
          <cell r="AM9">
            <v>1.0042071418798741</v>
          </cell>
          <cell r="AN9">
            <v>29393</v>
          </cell>
          <cell r="AO9">
            <v>1.0011580775911986</v>
          </cell>
          <cell r="AP9">
            <v>29350</v>
          </cell>
          <cell r="AQ9">
            <v>0.9985370666485217</v>
          </cell>
          <cell r="AR9">
            <v>29281</v>
          </cell>
          <cell r="AS9">
            <v>0.997649063032368</v>
          </cell>
          <cell r="AT9">
            <v>29193</v>
          </cell>
          <cell r="AU9">
            <v>0.996994638161265</v>
          </cell>
          <cell r="AV9">
            <v>29082</v>
          </cell>
          <cell r="AW9">
            <v>0.9961977186311787</v>
          </cell>
          <cell r="AX9">
            <v>28941</v>
          </cell>
          <cell r="AY9">
            <v>0.9951516401898082</v>
          </cell>
          <cell r="AZ9">
            <v>28766</v>
          </cell>
          <cell r="BA9">
            <v>0.9939532151618811</v>
          </cell>
          <cell r="BB9">
            <v>28551</v>
          </cell>
          <cell r="BC9">
            <v>0.9925258986303275</v>
          </cell>
          <cell r="BD9">
            <v>28292</v>
          </cell>
          <cell r="BE9">
            <v>0.9909285138874295</v>
          </cell>
          <cell r="BF9">
            <v>27988</v>
          </cell>
          <cell r="BG9">
            <v>0.9892549130496253</v>
          </cell>
          <cell r="BH9">
            <v>27641</v>
          </cell>
          <cell r="BI9">
            <v>0.987601829355438</v>
          </cell>
          <cell r="BJ9">
            <v>27245</v>
          </cell>
          <cell r="BK9">
            <v>0.9856734560978256</v>
          </cell>
          <cell r="BL9">
            <v>26806</v>
          </cell>
          <cell r="BM9">
            <v>0.9838869517342632</v>
          </cell>
          <cell r="BN9">
            <v>26331</v>
          </cell>
          <cell r="BO9">
            <v>0.9822800865477878</v>
          </cell>
          <cell r="BP9">
            <v>25830</v>
          </cell>
          <cell r="BQ9">
            <v>0.9809729976073829</v>
          </cell>
          <cell r="BR9">
            <v>25310</v>
          </cell>
          <cell r="BS9">
            <v>0.9798683701122726</v>
          </cell>
          <cell r="BT9">
            <v>24791</v>
          </cell>
          <cell r="BU9">
            <v>0.979494271039115</v>
          </cell>
          <cell r="BV9">
            <v>24285</v>
          </cell>
          <cell r="BW9">
            <v>0.9795893671090316</v>
          </cell>
          <cell r="BX9">
            <v>23810</v>
          </cell>
          <cell r="BY9">
            <v>0.9804406011941528</v>
          </cell>
          <cell r="BZ9">
            <v>23385</v>
          </cell>
          <cell r="CA9">
            <v>0.9821503569928601</v>
          </cell>
          <cell r="CB9">
            <v>23015</v>
          </cell>
          <cell r="CC9">
            <v>0.9841778918109899</v>
          </cell>
          <cell r="CD9">
            <v>22717</v>
          </cell>
          <cell r="CE9">
            <v>0.9870519226591353</v>
          </cell>
          <cell r="CF9">
            <v>22459</v>
          </cell>
          <cell r="CG9">
            <v>0.9886428665756922</v>
          </cell>
          <cell r="CH9">
            <v>22239</v>
          </cell>
          <cell r="CI9">
            <v>0.9902043724119507</v>
          </cell>
          <cell r="CJ9">
            <v>22053</v>
          </cell>
          <cell r="CK9">
            <v>0.9916363145824902</v>
          </cell>
          <cell r="CL9">
            <v>21893</v>
          </cell>
          <cell r="CM9">
            <v>0.9927447512810048</v>
          </cell>
          <cell r="CN9">
            <v>21750</v>
          </cell>
        </row>
        <row r="10">
          <cell r="B10" t="str">
            <v> 20-24</v>
          </cell>
          <cell r="C10">
            <v>44437</v>
          </cell>
          <cell r="D10">
            <v>44453</v>
          </cell>
          <cell r="E10">
            <v>1.000360060310102</v>
          </cell>
          <cell r="F10">
            <v>44246</v>
          </cell>
          <cell r="G10">
            <v>0.9953433963961937</v>
          </cell>
          <cell r="H10">
            <v>44280</v>
          </cell>
          <cell r="I10">
            <v>1.000768431044614</v>
          </cell>
          <cell r="J10">
            <v>44050</v>
          </cell>
          <cell r="K10">
            <v>0.9948057813911473</v>
          </cell>
          <cell r="L10">
            <v>44032</v>
          </cell>
          <cell r="M10">
            <v>0.9995913734392735</v>
          </cell>
          <cell r="N10">
            <v>43744</v>
          </cell>
          <cell r="O10">
            <v>0.9934593023255814</v>
          </cell>
          <cell r="P10">
            <v>43029</v>
          </cell>
          <cell r="Q10">
            <v>0.9836549012435991</v>
          </cell>
          <cell r="R10">
            <v>41940</v>
          </cell>
          <cell r="S10">
            <v>0.9746914871365823</v>
          </cell>
          <cell r="T10">
            <v>40431</v>
          </cell>
          <cell r="U10">
            <v>0.9640200286123033</v>
          </cell>
          <cell r="V10">
            <v>37933</v>
          </cell>
          <cell r="W10">
            <v>0.938215725557122</v>
          </cell>
          <cell r="X10">
            <v>35332</v>
          </cell>
          <cell r="Y10">
            <v>0.9314317349010097</v>
          </cell>
          <cell r="Z10">
            <v>33257</v>
          </cell>
          <cell r="AA10">
            <v>0.9412713687308955</v>
          </cell>
          <cell r="AB10">
            <v>31056</v>
          </cell>
          <cell r="AC10">
            <v>0.9338184442373034</v>
          </cell>
          <cell r="AD10">
            <v>29577</v>
          </cell>
          <cell r="AE10">
            <v>0.9523763523956723</v>
          </cell>
          <cell r="AF10">
            <v>28921</v>
          </cell>
          <cell r="AG10">
            <v>0.9778206038475843</v>
          </cell>
          <cell r="AH10">
            <v>28681</v>
          </cell>
          <cell r="AI10">
            <v>0.9917015317589295</v>
          </cell>
          <cell r="AJ10">
            <v>28429</v>
          </cell>
          <cell r="AK10">
            <v>0.9912136954778424</v>
          </cell>
          <cell r="AL10">
            <v>28486</v>
          </cell>
          <cell r="AM10">
            <v>1.0020049948995744</v>
          </cell>
          <cell r="AN10">
            <v>28696</v>
          </cell>
          <cell r="AO10">
            <v>1.0073720424067962</v>
          </cell>
          <cell r="AP10">
            <v>28876</v>
          </cell>
          <cell r="AQ10">
            <v>1.006272651240591</v>
          </cell>
          <cell r="AR10">
            <v>28939</v>
          </cell>
          <cell r="AS10">
            <v>1.0021817426236321</v>
          </cell>
          <cell r="AT10">
            <v>29123</v>
          </cell>
          <cell r="AU10">
            <v>1.0063582017346833</v>
          </cell>
          <cell r="AV10">
            <v>29248</v>
          </cell>
          <cell r="AW10">
            <v>1.0042921402328058</v>
          </cell>
          <cell r="AX10">
            <v>29283</v>
          </cell>
          <cell r="AY10">
            <v>1.0011966630196936</v>
          </cell>
          <cell r="AZ10">
            <v>29239</v>
          </cell>
          <cell r="BA10">
            <v>0.9984974217122563</v>
          </cell>
          <cell r="BB10">
            <v>29172</v>
          </cell>
          <cell r="BC10">
            <v>0.9977085399637471</v>
          </cell>
          <cell r="BD10">
            <v>29086</v>
          </cell>
          <cell r="BE10">
            <v>0.997051967640203</v>
          </cell>
          <cell r="BF10">
            <v>28975</v>
          </cell>
          <cell r="BG10">
            <v>0.996183731004607</v>
          </cell>
          <cell r="BH10">
            <v>28836</v>
          </cell>
          <cell r="BI10">
            <v>0.9952027610008628</v>
          </cell>
          <cell r="BJ10">
            <v>28662</v>
          </cell>
          <cell r="BK10">
            <v>0.9939658759883478</v>
          </cell>
          <cell r="BL10">
            <v>28448</v>
          </cell>
          <cell r="BM10">
            <v>0.9925336682715791</v>
          </cell>
          <cell r="BN10">
            <v>28190</v>
          </cell>
          <cell r="BO10">
            <v>0.9909308211473565</v>
          </cell>
          <cell r="BP10">
            <v>27887</v>
          </cell>
          <cell r="BQ10">
            <v>0.989251507626818</v>
          </cell>
          <cell r="BR10">
            <v>27543</v>
          </cell>
          <cell r="BS10">
            <v>0.9876645031735217</v>
          </cell>
          <cell r="BT10">
            <v>27149</v>
          </cell>
          <cell r="BU10">
            <v>0.9856950949424537</v>
          </cell>
          <cell r="BV10">
            <v>26712</v>
          </cell>
          <cell r="BW10">
            <v>0.9839036428597738</v>
          </cell>
          <cell r="BX10">
            <v>26241</v>
          </cell>
          <cell r="BY10">
            <v>0.9823674752920036</v>
          </cell>
          <cell r="BZ10">
            <v>25740</v>
          </cell>
          <cell r="CA10">
            <v>0.9809077397965017</v>
          </cell>
          <cell r="CB10">
            <v>25224</v>
          </cell>
          <cell r="CC10">
            <v>0.9799533799533799</v>
          </cell>
          <cell r="CD10">
            <v>24707</v>
          </cell>
          <cell r="CE10">
            <v>0.9795036473200127</v>
          </cell>
          <cell r="CF10">
            <v>24205</v>
          </cell>
          <cell r="CG10">
            <v>0.979681871534383</v>
          </cell>
          <cell r="CH10">
            <v>23732</v>
          </cell>
          <cell r="CI10">
            <v>0.9804585829374096</v>
          </cell>
          <cell r="CJ10">
            <v>23305</v>
          </cell>
          <cell r="CK10">
            <v>0.9820074161469745</v>
          </cell>
          <cell r="CL10">
            <v>22941</v>
          </cell>
          <cell r="CM10">
            <v>0.9843810341128513</v>
          </cell>
          <cell r="CN10">
            <v>22644</v>
          </cell>
        </row>
        <row r="11">
          <cell r="B11" t="str">
            <v> 25-29</v>
          </cell>
          <cell r="C11">
            <v>52881</v>
          </cell>
          <cell r="D11">
            <v>50679</v>
          </cell>
          <cell r="E11">
            <v>0.9583593351109094</v>
          </cell>
          <cell r="F11">
            <v>48623</v>
          </cell>
          <cell r="G11">
            <v>0.9594309279977901</v>
          </cell>
          <cell r="H11">
            <v>46753</v>
          </cell>
          <cell r="I11">
            <v>0.9615408345844559</v>
          </cell>
          <cell r="J11">
            <v>45063</v>
          </cell>
          <cell r="K11">
            <v>0.9638525869997647</v>
          </cell>
          <cell r="L11">
            <v>44220</v>
          </cell>
          <cell r="M11">
            <v>0.9812928566673323</v>
          </cell>
          <cell r="N11">
            <v>44237</v>
          </cell>
          <cell r="O11">
            <v>1.0003844414292176</v>
          </cell>
          <cell r="P11">
            <v>44030</v>
          </cell>
          <cell r="Q11">
            <v>0.9953206591767073</v>
          </cell>
          <cell r="R11">
            <v>44066</v>
          </cell>
          <cell r="S11">
            <v>1.0008176243470361</v>
          </cell>
          <cell r="T11">
            <v>43838</v>
          </cell>
          <cell r="U11">
            <v>0.9948259429038261</v>
          </cell>
          <cell r="V11">
            <v>43820</v>
          </cell>
          <cell r="W11">
            <v>0.9995893973265204</v>
          </cell>
          <cell r="X11">
            <v>43533</v>
          </cell>
          <cell r="Y11">
            <v>0.9934504792332268</v>
          </cell>
          <cell r="Z11">
            <v>42823</v>
          </cell>
          <cell r="AA11">
            <v>0.9836905336181747</v>
          </cell>
          <cell r="AB11">
            <v>41740</v>
          </cell>
          <cell r="AC11">
            <v>0.9747098521822385</v>
          </cell>
          <cell r="AD11">
            <v>40237</v>
          </cell>
          <cell r="AE11">
            <v>0.9639913751796838</v>
          </cell>
          <cell r="AF11">
            <v>37751</v>
          </cell>
          <cell r="AG11">
            <v>0.938216069786515</v>
          </cell>
          <cell r="AH11">
            <v>35164</v>
          </cell>
          <cell r="AI11">
            <v>0.9314720139863845</v>
          </cell>
          <cell r="AJ11">
            <v>33099</v>
          </cell>
          <cell r="AK11">
            <v>0.9412751677852349</v>
          </cell>
          <cell r="AL11">
            <v>30912</v>
          </cell>
          <cell r="AM11">
            <v>0.933925496238557</v>
          </cell>
          <cell r="AN11">
            <v>29438</v>
          </cell>
          <cell r="AO11">
            <v>0.9523162525879917</v>
          </cell>
          <cell r="AP11">
            <v>28785</v>
          </cell>
          <cell r="AQ11">
            <v>0.9778177865344113</v>
          </cell>
          <cell r="AR11">
            <v>28548</v>
          </cell>
          <cell r="AS11">
            <v>0.9917665450755602</v>
          </cell>
          <cell r="AT11">
            <v>28297</v>
          </cell>
          <cell r="AU11">
            <v>0.9912077903881182</v>
          </cell>
          <cell r="AV11">
            <v>28354</v>
          </cell>
          <cell r="AW11">
            <v>1.002014347810722</v>
          </cell>
          <cell r="AX11">
            <v>28563</v>
          </cell>
          <cell r="AY11">
            <v>1.0073710940255343</v>
          </cell>
          <cell r="AZ11">
            <v>28743</v>
          </cell>
          <cell r="BA11">
            <v>1.0063018590484192</v>
          </cell>
          <cell r="BB11">
            <v>28805</v>
          </cell>
          <cell r="BC11">
            <v>1.0021570469331664</v>
          </cell>
          <cell r="BD11">
            <v>28990</v>
          </cell>
          <cell r="BE11">
            <v>1.0064224960944281</v>
          </cell>
          <cell r="BF11">
            <v>29114</v>
          </cell>
          <cell r="BG11">
            <v>1.0042773370127631</v>
          </cell>
          <cell r="BH11">
            <v>29149</v>
          </cell>
          <cell r="BI11">
            <v>1.0012021707769458</v>
          </cell>
          <cell r="BJ11">
            <v>29105</v>
          </cell>
          <cell r="BK11">
            <v>0.9984905142543483</v>
          </cell>
          <cell r="BL11">
            <v>29041</v>
          </cell>
          <cell r="BM11">
            <v>0.9978010651090878</v>
          </cell>
          <cell r="BN11">
            <v>28954</v>
          </cell>
          <cell r="BO11">
            <v>0.9970042353913433</v>
          </cell>
          <cell r="BP11">
            <v>28844</v>
          </cell>
          <cell r="BQ11">
            <v>0.9962008703460662</v>
          </cell>
          <cell r="BR11">
            <v>28706</v>
          </cell>
          <cell r="BS11">
            <v>0.9952156427679933</v>
          </cell>
          <cell r="BT11">
            <v>28532</v>
          </cell>
          <cell r="BU11">
            <v>0.9939385494321744</v>
          </cell>
          <cell r="BV11">
            <v>28321</v>
          </cell>
          <cell r="BW11">
            <v>0.9926047946165709</v>
          </cell>
          <cell r="BX11">
            <v>28065</v>
          </cell>
          <cell r="BY11">
            <v>0.9909607711592104</v>
          </cell>
          <cell r="BZ11">
            <v>27765</v>
          </cell>
          <cell r="CA11">
            <v>0.9893105291288081</v>
          </cell>
          <cell r="CB11">
            <v>27421</v>
          </cell>
          <cell r="CC11">
            <v>0.9876103007383397</v>
          </cell>
          <cell r="CD11">
            <v>27029</v>
          </cell>
          <cell r="CE11">
            <v>0.9857043871485358</v>
          </cell>
          <cell r="CF11">
            <v>26595</v>
          </cell>
          <cell r="CG11">
            <v>0.9839431721484332</v>
          </cell>
          <cell r="CH11">
            <v>26125</v>
          </cell>
          <cell r="CI11">
            <v>0.9823275051701448</v>
          </cell>
          <cell r="CJ11">
            <v>25628</v>
          </cell>
          <cell r="CK11">
            <v>0.980976076555024</v>
          </cell>
          <cell r="CL11">
            <v>25114</v>
          </cell>
          <cell r="CM11">
            <v>0.9799438114562198</v>
          </cell>
          <cell r="CN11">
            <v>24600</v>
          </cell>
        </row>
        <row r="12">
          <cell r="B12" t="str">
            <v> 30-34</v>
          </cell>
          <cell r="C12">
            <v>52965</v>
          </cell>
          <cell r="D12">
            <v>54441</v>
          </cell>
          <cell r="E12">
            <v>1.0278674596431605</v>
          </cell>
          <cell r="F12">
            <v>55380</v>
          </cell>
          <cell r="G12">
            <v>1.0172480299774067</v>
          </cell>
          <cell r="H12">
            <v>55135</v>
          </cell>
          <cell r="I12">
            <v>0.9955760202239076</v>
          </cell>
          <cell r="J12">
            <v>54204</v>
          </cell>
          <cell r="K12">
            <v>0.9831141742994468</v>
          </cell>
          <cell r="L12">
            <v>52585</v>
          </cell>
          <cell r="M12">
            <v>0.9701313556195115</v>
          </cell>
          <cell r="N12">
            <v>50396</v>
          </cell>
          <cell r="O12">
            <v>0.9583721593610345</v>
          </cell>
          <cell r="P12">
            <v>48352</v>
          </cell>
          <cell r="Q12">
            <v>0.9594412254940868</v>
          </cell>
          <cell r="R12">
            <v>46495</v>
          </cell>
          <cell r="S12">
            <v>0.9615941429516877</v>
          </cell>
          <cell r="T12">
            <v>44816</v>
          </cell>
          <cell r="U12">
            <v>0.9638885901709862</v>
          </cell>
          <cell r="V12">
            <v>43979</v>
          </cell>
          <cell r="W12">
            <v>0.9813236344162799</v>
          </cell>
          <cell r="X12">
            <v>43998</v>
          </cell>
          <cell r="Y12">
            <v>1.00043202437527</v>
          </cell>
          <cell r="Z12">
            <v>43795</v>
          </cell>
          <cell r="AA12">
            <v>0.9953861539160871</v>
          </cell>
          <cell r="AB12">
            <v>43830</v>
          </cell>
          <cell r="AC12">
            <v>1.000799177988355</v>
          </cell>
          <cell r="AD12">
            <v>43604</v>
          </cell>
          <cell r="AE12">
            <v>0.9948437143509012</v>
          </cell>
          <cell r="AF12">
            <v>43589</v>
          </cell>
          <cell r="AG12">
            <v>0.9996559948628566</v>
          </cell>
          <cell r="AH12">
            <v>43306</v>
          </cell>
          <cell r="AI12">
            <v>0.9935075363050311</v>
          </cell>
          <cell r="AJ12">
            <v>42599</v>
          </cell>
          <cell r="AK12">
            <v>0.9836743176465155</v>
          </cell>
          <cell r="AL12">
            <v>41521</v>
          </cell>
          <cell r="AM12">
            <v>0.974694241648865</v>
          </cell>
          <cell r="AN12">
            <v>40028</v>
          </cell>
          <cell r="AO12">
            <v>0.9640422918523157</v>
          </cell>
          <cell r="AP12">
            <v>37556</v>
          </cell>
          <cell r="AQ12">
            <v>0.9382432297391826</v>
          </cell>
          <cell r="AR12">
            <v>34983</v>
          </cell>
          <cell r="AS12">
            <v>0.931488976461817</v>
          </cell>
          <cell r="AT12">
            <v>32928</v>
          </cell>
          <cell r="AU12">
            <v>0.9412571820598576</v>
          </cell>
          <cell r="AV12">
            <v>30753</v>
          </cell>
          <cell r="AW12">
            <v>0.9339467930029155</v>
          </cell>
          <cell r="AX12">
            <v>29290</v>
          </cell>
          <cell r="AY12">
            <v>0.9524274054563783</v>
          </cell>
          <cell r="AZ12">
            <v>28640</v>
          </cell>
          <cell r="BA12">
            <v>0.9778081256401502</v>
          </cell>
          <cell r="BB12">
            <v>28404</v>
          </cell>
          <cell r="BC12">
            <v>0.9917597765363129</v>
          </cell>
          <cell r="BD12">
            <v>28155</v>
          </cell>
          <cell r="BE12">
            <v>0.9912336290663287</v>
          </cell>
          <cell r="BF12">
            <v>28213</v>
          </cell>
          <cell r="BG12">
            <v>1.002060024862369</v>
          </cell>
          <cell r="BH12">
            <v>28422</v>
          </cell>
          <cell r="BI12">
            <v>1.0074079325133805</v>
          </cell>
          <cell r="BJ12">
            <v>28600</v>
          </cell>
          <cell r="BK12">
            <v>1.0062627542044895</v>
          </cell>
          <cell r="BL12">
            <v>28664</v>
          </cell>
          <cell r="BM12">
            <v>1.0022377622377623</v>
          </cell>
          <cell r="BN12">
            <v>28847</v>
          </cell>
          <cell r="BO12">
            <v>1.0063843148199834</v>
          </cell>
          <cell r="BP12">
            <v>28973</v>
          </cell>
          <cell r="BQ12">
            <v>1.0043678718757583</v>
          </cell>
          <cell r="BR12">
            <v>29007</v>
          </cell>
          <cell r="BS12">
            <v>1.0011735063679978</v>
          </cell>
          <cell r="BT12">
            <v>28964</v>
          </cell>
          <cell r="BU12">
            <v>0.998517599200193</v>
          </cell>
          <cell r="BV12">
            <v>28901</v>
          </cell>
          <cell r="BW12">
            <v>0.9978248860654606</v>
          </cell>
          <cell r="BX12">
            <v>28816</v>
          </cell>
          <cell r="BY12">
            <v>0.9970589252967026</v>
          </cell>
          <cell r="BZ12">
            <v>28706</v>
          </cell>
          <cell r="CA12">
            <v>0.9961826762909495</v>
          </cell>
          <cell r="CB12">
            <v>28569</v>
          </cell>
          <cell r="CC12">
            <v>0.9952274785759074</v>
          </cell>
          <cell r="CD12">
            <v>28398</v>
          </cell>
          <cell r="CE12">
            <v>0.9940144912317547</v>
          </cell>
          <cell r="CF12">
            <v>28187</v>
          </cell>
          <cell r="CG12">
            <v>0.9925698992886823</v>
          </cell>
          <cell r="CH12">
            <v>27933</v>
          </cell>
          <cell r="CI12">
            <v>0.9909887536807748</v>
          </cell>
          <cell r="CJ12">
            <v>27634</v>
          </cell>
          <cell r="CK12">
            <v>0.9892958149858591</v>
          </cell>
          <cell r="CL12">
            <v>27291</v>
          </cell>
          <cell r="CM12">
            <v>0.9875877542158211</v>
          </cell>
          <cell r="CN12">
            <v>26902</v>
          </cell>
        </row>
        <row r="13">
          <cell r="B13" t="str">
            <v> 35-39</v>
          </cell>
          <cell r="C13">
            <v>44985</v>
          </cell>
          <cell r="D13">
            <v>45175</v>
          </cell>
          <cell r="E13">
            <v>1.0042236300989218</v>
          </cell>
          <cell r="F13">
            <v>46160</v>
          </cell>
          <cell r="G13">
            <v>1.0218040951853902</v>
          </cell>
          <cell r="H13">
            <v>48332</v>
          </cell>
          <cell r="I13">
            <v>1.047053726169844</v>
          </cell>
          <cell r="J13">
            <v>50634</v>
          </cell>
          <cell r="K13">
            <v>1.0476289001075891</v>
          </cell>
          <cell r="L13">
            <v>52560</v>
          </cell>
          <cell r="M13">
            <v>1.038037682189833</v>
          </cell>
          <cell r="N13">
            <v>54028</v>
          </cell>
          <cell r="O13">
            <v>1.0279299847792998</v>
          </cell>
          <cell r="P13">
            <v>54962</v>
          </cell>
          <cell r="Q13">
            <v>1.0172873324942622</v>
          </cell>
          <cell r="R13">
            <v>54721</v>
          </cell>
          <cell r="S13">
            <v>0.9956151522870347</v>
          </cell>
          <cell r="T13">
            <v>53798</v>
          </cell>
          <cell r="U13">
            <v>0.983132618190457</v>
          </cell>
          <cell r="V13">
            <v>52194</v>
          </cell>
          <cell r="W13">
            <v>0.9701847652329083</v>
          </cell>
          <cell r="X13">
            <v>50025</v>
          </cell>
          <cell r="Y13">
            <v>0.9584434992527877</v>
          </cell>
          <cell r="Z13">
            <v>47997</v>
          </cell>
          <cell r="AA13">
            <v>0.9594602698650675</v>
          </cell>
          <cell r="AB13">
            <v>46156</v>
          </cell>
          <cell r="AC13">
            <v>0.9616434360480863</v>
          </cell>
          <cell r="AD13">
            <v>44491</v>
          </cell>
          <cell r="AE13">
            <v>0.9639266834214403</v>
          </cell>
          <cell r="AF13">
            <v>43664</v>
          </cell>
          <cell r="AG13">
            <v>0.981411970960419</v>
          </cell>
          <cell r="AH13">
            <v>43684</v>
          </cell>
          <cell r="AI13">
            <v>1.0004580432392818</v>
          </cell>
          <cell r="AJ13">
            <v>43485</v>
          </cell>
          <cell r="AK13">
            <v>0.9954445563593077</v>
          </cell>
          <cell r="AL13">
            <v>43522</v>
          </cell>
          <cell r="AM13">
            <v>1.0008508681154422</v>
          </cell>
          <cell r="AN13">
            <v>43298</v>
          </cell>
          <cell r="AO13">
            <v>0.9948531777032306</v>
          </cell>
          <cell r="AP13">
            <v>43287</v>
          </cell>
          <cell r="AQ13">
            <v>0.9997459466949975</v>
          </cell>
          <cell r="AR13">
            <v>43005</v>
          </cell>
          <cell r="AS13">
            <v>0.993485342019544</v>
          </cell>
          <cell r="AT13">
            <v>42305</v>
          </cell>
          <cell r="AU13">
            <v>0.9837228229275665</v>
          </cell>
          <cell r="AV13">
            <v>41238</v>
          </cell>
          <cell r="AW13">
            <v>0.9747783949887721</v>
          </cell>
          <cell r="AX13">
            <v>39755</v>
          </cell>
          <cell r="AY13">
            <v>0.9640380231825015</v>
          </cell>
          <cell r="AZ13">
            <v>37300</v>
          </cell>
          <cell r="BA13">
            <v>0.9382467614136587</v>
          </cell>
          <cell r="BB13">
            <v>34747</v>
          </cell>
          <cell r="BC13">
            <v>0.9315549597855228</v>
          </cell>
          <cell r="BD13">
            <v>32708</v>
          </cell>
          <cell r="BE13">
            <v>0.9413186749935246</v>
          </cell>
          <cell r="BF13">
            <v>30548</v>
          </cell>
          <cell r="BG13">
            <v>0.9339611104316987</v>
          </cell>
          <cell r="BH13">
            <v>29095</v>
          </cell>
          <cell r="BI13">
            <v>0.9524355113264371</v>
          </cell>
          <cell r="BJ13">
            <v>28453</v>
          </cell>
          <cell r="BK13">
            <v>0.9779343529816119</v>
          </cell>
          <cell r="BL13">
            <v>28222</v>
          </cell>
          <cell r="BM13">
            <v>0.9918813481882403</v>
          </cell>
          <cell r="BN13">
            <v>27975</v>
          </cell>
          <cell r="BO13">
            <v>0.9912479625823826</v>
          </cell>
          <cell r="BP13">
            <v>28033</v>
          </cell>
          <cell r="BQ13">
            <v>1.0020732797140304</v>
          </cell>
          <cell r="BR13">
            <v>28243</v>
          </cell>
          <cell r="BS13">
            <v>1.0074911711197516</v>
          </cell>
          <cell r="BT13">
            <v>28420</v>
          </cell>
          <cell r="BU13">
            <v>1.006267039620437</v>
          </cell>
          <cell r="BV13">
            <v>28484</v>
          </cell>
          <cell r="BW13">
            <v>1.0022519352568613</v>
          </cell>
          <cell r="BX13">
            <v>28669</v>
          </cell>
          <cell r="BY13">
            <v>1.0064948743154052</v>
          </cell>
          <cell r="BZ13">
            <v>28796</v>
          </cell>
          <cell r="CA13">
            <v>1.0044298719871638</v>
          </cell>
          <cell r="CB13">
            <v>28830</v>
          </cell>
          <cell r="CC13">
            <v>1.0011807195443811</v>
          </cell>
          <cell r="CD13">
            <v>28789</v>
          </cell>
          <cell r="CE13">
            <v>0.9985778702740201</v>
          </cell>
          <cell r="CF13">
            <v>28725</v>
          </cell>
          <cell r="CG13">
            <v>0.9977769286880406</v>
          </cell>
          <cell r="CH13">
            <v>28642</v>
          </cell>
          <cell r="CI13">
            <v>0.9971105308964316</v>
          </cell>
          <cell r="CJ13">
            <v>28536</v>
          </cell>
          <cell r="CK13">
            <v>0.99629914112143</v>
          </cell>
          <cell r="CL13">
            <v>28400</v>
          </cell>
          <cell r="CM13">
            <v>0.9952340902719372</v>
          </cell>
          <cell r="CN13">
            <v>28231</v>
          </cell>
        </row>
        <row r="14">
          <cell r="B14" t="str">
            <v> 40-44</v>
          </cell>
          <cell r="C14">
            <v>46234</v>
          </cell>
          <cell r="D14">
            <v>46809</v>
          </cell>
          <cell r="E14">
            <v>1.0124367348704417</v>
          </cell>
          <cell r="F14">
            <v>46932</v>
          </cell>
          <cell r="G14">
            <v>1.0026276998013202</v>
          </cell>
          <cell r="H14">
            <v>45871</v>
          </cell>
          <cell r="I14">
            <v>0.9773928236597631</v>
          </cell>
          <cell r="J14">
            <v>44780</v>
          </cell>
          <cell r="K14">
            <v>0.9762159098341</v>
          </cell>
          <cell r="L14">
            <v>44443</v>
          </cell>
          <cell r="M14">
            <v>0.9924743188923627</v>
          </cell>
          <cell r="N14">
            <v>44643</v>
          </cell>
          <cell r="O14">
            <v>1.0045001462547534</v>
          </cell>
          <cell r="P14">
            <v>45628</v>
          </cell>
          <cell r="Q14">
            <v>1.022063929395426</v>
          </cell>
          <cell r="R14">
            <v>47787</v>
          </cell>
          <cell r="S14">
            <v>1.0473174366616989</v>
          </cell>
          <cell r="T14">
            <v>50074</v>
          </cell>
          <cell r="U14">
            <v>1.0478582041140896</v>
          </cell>
          <cell r="V14">
            <v>51989</v>
          </cell>
          <cell r="W14">
            <v>1.038243399768343</v>
          </cell>
          <cell r="X14">
            <v>53446</v>
          </cell>
          <cell r="Y14">
            <v>1.0280251591682856</v>
          </cell>
          <cell r="Z14">
            <v>54372</v>
          </cell>
          <cell r="AA14">
            <v>1.0173258990382816</v>
          </cell>
          <cell r="AB14">
            <v>54140</v>
          </cell>
          <cell r="AC14">
            <v>0.9957330979180461</v>
          </cell>
          <cell r="AD14">
            <v>53236</v>
          </cell>
          <cell r="AE14">
            <v>0.983302548947174</v>
          </cell>
          <cell r="AF14">
            <v>51653</v>
          </cell>
          <cell r="AG14">
            <v>0.9702644826808926</v>
          </cell>
          <cell r="AH14">
            <v>49512</v>
          </cell>
          <cell r="AI14">
            <v>0.9585503262153214</v>
          </cell>
          <cell r="AJ14">
            <v>47511</v>
          </cell>
          <cell r="AK14">
            <v>0.9595855550169656</v>
          </cell>
          <cell r="AL14">
            <v>45696</v>
          </cell>
          <cell r="AM14">
            <v>0.9617983203889625</v>
          </cell>
          <cell r="AN14">
            <v>44057</v>
          </cell>
          <cell r="AO14">
            <v>0.9641325280112045</v>
          </cell>
          <cell r="AP14">
            <v>43246</v>
          </cell>
          <cell r="AQ14">
            <v>0.981592028508523</v>
          </cell>
          <cell r="AR14">
            <v>43272</v>
          </cell>
          <cell r="AS14">
            <v>1.0006012116727558</v>
          </cell>
          <cell r="AT14">
            <v>43079</v>
          </cell>
          <cell r="AU14">
            <v>0.9955398410057312</v>
          </cell>
          <cell r="AV14">
            <v>43121</v>
          </cell>
          <cell r="AW14">
            <v>1.0009749529933378</v>
          </cell>
          <cell r="AX14">
            <v>42903</v>
          </cell>
          <cell r="AY14">
            <v>0.9949444586164514</v>
          </cell>
          <cell r="AZ14">
            <v>42894</v>
          </cell>
          <cell r="BA14">
            <v>0.999790224459828</v>
          </cell>
          <cell r="BB14">
            <v>42622</v>
          </cell>
          <cell r="BC14">
            <v>0.9936587867767054</v>
          </cell>
          <cell r="BD14">
            <v>41931</v>
          </cell>
          <cell r="BE14">
            <v>0.9837877152644174</v>
          </cell>
          <cell r="BF14">
            <v>40876</v>
          </cell>
          <cell r="BG14">
            <v>0.9748396174667907</v>
          </cell>
          <cell r="BH14">
            <v>39408</v>
          </cell>
          <cell r="BI14">
            <v>0.9640865055289167</v>
          </cell>
          <cell r="BJ14">
            <v>36978</v>
          </cell>
          <cell r="BK14">
            <v>0.9383373934226553</v>
          </cell>
          <cell r="BL14">
            <v>34450</v>
          </cell>
          <cell r="BM14">
            <v>0.9316350262318135</v>
          </cell>
          <cell r="BN14">
            <v>32432</v>
          </cell>
          <cell r="BO14">
            <v>0.941422351233672</v>
          </cell>
          <cell r="BP14">
            <v>30292</v>
          </cell>
          <cell r="BQ14">
            <v>0.9340157868771584</v>
          </cell>
          <cell r="BR14">
            <v>28855</v>
          </cell>
          <cell r="BS14">
            <v>0.9525617324706193</v>
          </cell>
          <cell r="BT14">
            <v>28219</v>
          </cell>
          <cell r="BU14">
            <v>0.9779587593138104</v>
          </cell>
          <cell r="BV14">
            <v>27991</v>
          </cell>
          <cell r="BW14">
            <v>0.9919203373613523</v>
          </cell>
          <cell r="BX14">
            <v>27750</v>
          </cell>
          <cell r="BY14">
            <v>0.9913900896716802</v>
          </cell>
          <cell r="BZ14">
            <v>27808</v>
          </cell>
          <cell r="CA14">
            <v>1.00209009009009</v>
          </cell>
          <cell r="CB14">
            <v>28018</v>
          </cell>
          <cell r="CC14">
            <v>1.0075517836593786</v>
          </cell>
          <cell r="CD14">
            <v>28196</v>
          </cell>
          <cell r="CE14">
            <v>1.0063530587479477</v>
          </cell>
          <cell r="CF14">
            <v>28262</v>
          </cell>
          <cell r="CG14">
            <v>1.002340757554263</v>
          </cell>
          <cell r="CH14">
            <v>28445</v>
          </cell>
          <cell r="CI14">
            <v>1.0064751256103601</v>
          </cell>
          <cell r="CJ14">
            <v>28571</v>
          </cell>
          <cell r="CK14">
            <v>1.0044296009843559</v>
          </cell>
          <cell r="CL14">
            <v>28608</v>
          </cell>
          <cell r="CM14">
            <v>1.0012950194252914</v>
          </cell>
          <cell r="CN14">
            <v>28568</v>
          </cell>
        </row>
        <row r="15">
          <cell r="B15" t="str">
            <v> 45-49</v>
          </cell>
          <cell r="C15">
            <v>43416</v>
          </cell>
          <cell r="D15">
            <v>42412</v>
          </cell>
          <cell r="E15">
            <v>0.9768748848350839</v>
          </cell>
          <cell r="F15">
            <v>41642</v>
          </cell>
          <cell r="G15">
            <v>0.9818447609167217</v>
          </cell>
          <cell r="H15">
            <v>42327</v>
          </cell>
          <cell r="I15">
            <v>1.016449738245041</v>
          </cell>
          <cell r="J15">
            <v>44081</v>
          </cell>
          <cell r="K15">
            <v>1.0414392704420345</v>
          </cell>
          <cell r="L15">
            <v>45077</v>
          </cell>
          <cell r="M15">
            <v>1.0225947687212178</v>
          </cell>
          <cell r="N15">
            <v>45648</v>
          </cell>
          <cell r="O15">
            <v>1.0126672138784747</v>
          </cell>
          <cell r="P15">
            <v>45774</v>
          </cell>
          <cell r="Q15">
            <v>1.0027602523659307</v>
          </cell>
          <cell r="R15">
            <v>44750</v>
          </cell>
          <cell r="S15">
            <v>0.9776292218289859</v>
          </cell>
          <cell r="T15">
            <v>43705</v>
          </cell>
          <cell r="U15">
            <v>0.9766480446927375</v>
          </cell>
          <cell r="V15">
            <v>43390</v>
          </cell>
          <cell r="W15">
            <v>0.9927925866605651</v>
          </cell>
          <cell r="X15">
            <v>43605</v>
          </cell>
          <cell r="Y15">
            <v>1.0049550587693017</v>
          </cell>
          <cell r="Z15">
            <v>44582</v>
          </cell>
          <cell r="AA15">
            <v>1.0224056874211673</v>
          </cell>
          <cell r="AB15">
            <v>46712</v>
          </cell>
          <cell r="AC15">
            <v>1.0477771297833207</v>
          </cell>
          <cell r="AD15">
            <v>48964</v>
          </cell>
          <cell r="AE15">
            <v>1.0482103099845863</v>
          </cell>
          <cell r="AF15">
            <v>50851</v>
          </cell>
          <cell r="AG15">
            <v>1.038538518094927</v>
          </cell>
          <cell r="AH15">
            <v>52285</v>
          </cell>
          <cell r="AI15">
            <v>1.028200035397534</v>
          </cell>
          <cell r="AJ15">
            <v>53202</v>
          </cell>
          <cell r="AK15">
            <v>1.0175384909629912</v>
          </cell>
          <cell r="AL15">
            <v>52987</v>
          </cell>
          <cell r="AM15">
            <v>0.9959587985414082</v>
          </cell>
          <cell r="AN15">
            <v>52116</v>
          </cell>
          <cell r="AO15">
            <v>0.9835620057750014</v>
          </cell>
          <cell r="AP15">
            <v>50578</v>
          </cell>
          <cell r="AQ15">
            <v>0.9704889093560519</v>
          </cell>
          <cell r="AR15">
            <v>48488</v>
          </cell>
          <cell r="AS15">
            <v>0.9586776859504132</v>
          </cell>
          <cell r="AT15">
            <v>46544</v>
          </cell>
          <cell r="AU15">
            <v>0.9599076060056096</v>
          </cell>
          <cell r="AV15">
            <v>44783</v>
          </cell>
          <cell r="AW15">
            <v>0.9621648332760399</v>
          </cell>
          <cell r="AX15">
            <v>43194</v>
          </cell>
          <cell r="AY15">
            <v>0.9645177857669205</v>
          </cell>
          <cell r="AZ15">
            <v>42415</v>
          </cell>
          <cell r="BA15">
            <v>0.9819650877436681</v>
          </cell>
          <cell r="BB15">
            <v>42453</v>
          </cell>
          <cell r="BC15">
            <v>1.0008959094659908</v>
          </cell>
          <cell r="BD15">
            <v>42276</v>
          </cell>
          <cell r="BE15">
            <v>0.9958306833439333</v>
          </cell>
          <cell r="BF15">
            <v>42330</v>
          </cell>
          <cell r="BG15">
            <v>1.0012773204655123</v>
          </cell>
          <cell r="BH15">
            <v>42128</v>
          </cell>
          <cell r="BI15">
            <v>0.9952279707063548</v>
          </cell>
          <cell r="BJ15">
            <v>42132</v>
          </cell>
          <cell r="BK15">
            <v>1.0000949487276871</v>
          </cell>
          <cell r="BL15">
            <v>41876</v>
          </cell>
          <cell r="BM15">
            <v>0.9939238583499478</v>
          </cell>
          <cell r="BN15">
            <v>41204</v>
          </cell>
          <cell r="BO15">
            <v>0.9839526220269367</v>
          </cell>
          <cell r="BP15">
            <v>40179</v>
          </cell>
          <cell r="BQ15">
            <v>0.9751237743908359</v>
          </cell>
          <cell r="BR15">
            <v>38742</v>
          </cell>
          <cell r="BS15">
            <v>0.9642350481594864</v>
          </cell>
          <cell r="BT15">
            <v>36360</v>
          </cell>
          <cell r="BU15">
            <v>0.9385163388570543</v>
          </cell>
          <cell r="BV15">
            <v>33881</v>
          </cell>
          <cell r="BW15">
            <v>0.9318206820682068</v>
          </cell>
          <cell r="BX15">
            <v>31906</v>
          </cell>
          <cell r="BY15">
            <v>0.94170774180219</v>
          </cell>
          <cell r="BZ15">
            <v>29812</v>
          </cell>
          <cell r="CA15">
            <v>0.9343697110261393</v>
          </cell>
          <cell r="CB15">
            <v>28410</v>
          </cell>
          <cell r="CC15">
            <v>0.9529719576009661</v>
          </cell>
          <cell r="CD15">
            <v>27792</v>
          </cell>
          <cell r="CE15">
            <v>0.978247096092925</v>
          </cell>
          <cell r="CF15">
            <v>27577</v>
          </cell>
          <cell r="CG15">
            <v>0.9922639608520437</v>
          </cell>
          <cell r="CH15">
            <v>27348</v>
          </cell>
          <cell r="CI15">
            <v>0.9916959785328353</v>
          </cell>
          <cell r="CJ15">
            <v>27413</v>
          </cell>
          <cell r="CK15">
            <v>1.0023767734386426</v>
          </cell>
          <cell r="CL15">
            <v>27625</v>
          </cell>
          <cell r="CM15">
            <v>1.0077335570714625</v>
          </cell>
          <cell r="CN15">
            <v>27809</v>
          </cell>
        </row>
        <row r="16">
          <cell r="B16" t="str">
            <v> 50-54</v>
          </cell>
          <cell r="C16">
            <v>46143</v>
          </cell>
          <cell r="D16">
            <v>45564</v>
          </cell>
          <cell r="E16">
            <v>0.9874520512320395</v>
          </cell>
          <cell r="F16">
            <v>45063</v>
          </cell>
          <cell r="G16">
            <v>0.989004477218857</v>
          </cell>
          <cell r="H16">
            <v>44099</v>
          </cell>
          <cell r="I16">
            <v>0.9786077269600337</v>
          </cell>
          <cell r="J16">
            <v>42720</v>
          </cell>
          <cell r="K16">
            <v>0.9687294496473843</v>
          </cell>
          <cell r="L16">
            <v>41700</v>
          </cell>
          <cell r="M16">
            <v>0.976123595505618</v>
          </cell>
          <cell r="N16">
            <v>40762</v>
          </cell>
          <cell r="O16">
            <v>0.977505995203837</v>
          </cell>
          <cell r="P16">
            <v>40046</v>
          </cell>
          <cell r="Q16">
            <v>0.9824346204798587</v>
          </cell>
          <cell r="R16">
            <v>40733</v>
          </cell>
          <cell r="S16">
            <v>1.0171552714378465</v>
          </cell>
          <cell r="T16">
            <v>42444</v>
          </cell>
          <cell r="U16">
            <v>1.0420052537254805</v>
          </cell>
          <cell r="V16">
            <v>43421</v>
          </cell>
          <cell r="W16">
            <v>1.0230185656394308</v>
          </cell>
          <cell r="X16">
            <v>43983</v>
          </cell>
          <cell r="Y16">
            <v>1.012943045991571</v>
          </cell>
          <cell r="Z16">
            <v>44113</v>
          </cell>
          <cell r="AA16">
            <v>1.0029556874246868</v>
          </cell>
          <cell r="AB16">
            <v>43142</v>
          </cell>
          <cell r="AC16">
            <v>0.9779883481060005</v>
          </cell>
          <cell r="AD16">
            <v>42157</v>
          </cell>
          <cell r="AE16">
            <v>0.977168420564647</v>
          </cell>
          <cell r="AF16">
            <v>41877</v>
          </cell>
          <cell r="AG16">
            <v>0.9933581611594753</v>
          </cell>
          <cell r="AH16">
            <v>42106</v>
          </cell>
          <cell r="AI16">
            <v>1.0054683955393175</v>
          </cell>
          <cell r="AJ16">
            <v>43069</v>
          </cell>
          <cell r="AK16">
            <v>1.022870849760129</v>
          </cell>
          <cell r="AL16">
            <v>45150</v>
          </cell>
          <cell r="AM16">
            <v>1.048317815598226</v>
          </cell>
          <cell r="AN16">
            <v>47348</v>
          </cell>
          <cell r="AO16">
            <v>1.0486821705426357</v>
          </cell>
          <cell r="AP16">
            <v>49187</v>
          </cell>
          <cell r="AQ16">
            <v>1.0388400777223958</v>
          </cell>
          <cell r="AR16">
            <v>50587</v>
          </cell>
          <cell r="AS16">
            <v>1.0284628052127596</v>
          </cell>
          <cell r="AT16">
            <v>51484</v>
          </cell>
          <cell r="AU16">
            <v>1.0177318283353431</v>
          </cell>
          <cell r="AV16">
            <v>51292</v>
          </cell>
          <cell r="AW16">
            <v>0.9962706860383809</v>
          </cell>
          <cell r="AX16">
            <v>50467</v>
          </cell>
          <cell r="AY16">
            <v>0.9839156203696483</v>
          </cell>
          <cell r="AZ16">
            <v>48994</v>
          </cell>
          <cell r="BA16">
            <v>0.9708126102205401</v>
          </cell>
          <cell r="BB16">
            <v>46981</v>
          </cell>
          <cell r="BC16">
            <v>0.9589133363268971</v>
          </cell>
          <cell r="BD16">
            <v>45112</v>
          </cell>
          <cell r="BE16">
            <v>0.9602179604520976</v>
          </cell>
          <cell r="BF16">
            <v>43423</v>
          </cell>
          <cell r="BG16">
            <v>0.962559851037418</v>
          </cell>
          <cell r="BH16">
            <v>41901</v>
          </cell>
          <cell r="BI16">
            <v>0.9649494507519056</v>
          </cell>
          <cell r="BJ16">
            <v>41162</v>
          </cell>
          <cell r="BK16">
            <v>0.9823631894226869</v>
          </cell>
          <cell r="BL16">
            <v>41213</v>
          </cell>
          <cell r="BM16">
            <v>1.001239006850979</v>
          </cell>
          <cell r="BN16">
            <v>41054</v>
          </cell>
          <cell r="BO16">
            <v>0.9961419940310097</v>
          </cell>
          <cell r="BP16">
            <v>41120</v>
          </cell>
          <cell r="BQ16">
            <v>1.001607638719735</v>
          </cell>
          <cell r="BR16">
            <v>40935</v>
          </cell>
          <cell r="BS16">
            <v>0.9955009727626459</v>
          </cell>
          <cell r="BT16">
            <v>40952</v>
          </cell>
          <cell r="BU16">
            <v>1.0004152925369487</v>
          </cell>
          <cell r="BV16">
            <v>40715</v>
          </cell>
          <cell r="BW16">
            <v>0.9942127368626685</v>
          </cell>
          <cell r="BX16">
            <v>40072</v>
          </cell>
          <cell r="BY16">
            <v>0.9842072946088665</v>
          </cell>
          <cell r="BZ16">
            <v>39083</v>
          </cell>
          <cell r="CA16">
            <v>0.9753194250349371</v>
          </cell>
          <cell r="CB16">
            <v>37693</v>
          </cell>
          <cell r="CC16">
            <v>0.9644346646879718</v>
          </cell>
          <cell r="CD16">
            <v>35381</v>
          </cell>
          <cell r="CE16">
            <v>0.9386623510996737</v>
          </cell>
          <cell r="CF16">
            <v>32978</v>
          </cell>
          <cell r="CG16">
            <v>0.9320821910064724</v>
          </cell>
          <cell r="CH16">
            <v>31064</v>
          </cell>
          <cell r="CI16">
            <v>0.9419613075383589</v>
          </cell>
          <cell r="CJ16">
            <v>29038</v>
          </cell>
          <cell r="CK16">
            <v>0.9347798094257018</v>
          </cell>
          <cell r="CL16">
            <v>27680</v>
          </cell>
          <cell r="CM16">
            <v>0.9532336937805634</v>
          </cell>
          <cell r="CN16">
            <v>27087</v>
          </cell>
        </row>
        <row r="17">
          <cell r="B17" t="str">
            <v> 55-59</v>
          </cell>
          <cell r="C17">
            <v>43391</v>
          </cell>
          <cell r="D17">
            <v>44226</v>
          </cell>
          <cell r="E17">
            <v>1.0192436219492522</v>
          </cell>
          <cell r="F17">
            <v>44025</v>
          </cell>
          <cell r="G17">
            <v>0.9954551621218288</v>
          </cell>
          <cell r="H17">
            <v>43794</v>
          </cell>
          <cell r="I17">
            <v>0.9947529812606474</v>
          </cell>
          <cell r="J17">
            <v>43707</v>
          </cell>
          <cell r="K17">
            <v>0.9980134264967804</v>
          </cell>
          <cell r="L17">
            <v>43276</v>
          </cell>
          <cell r="M17">
            <v>0.9901388793557097</v>
          </cell>
          <cell r="N17">
            <v>42774</v>
          </cell>
          <cell r="O17">
            <v>0.9884000369719937</v>
          </cell>
          <cell r="P17">
            <v>42341</v>
          </cell>
          <cell r="Q17">
            <v>0.9898770281011829</v>
          </cell>
          <cell r="R17">
            <v>41471</v>
          </cell>
          <cell r="S17">
            <v>0.9794525400911646</v>
          </cell>
          <cell r="T17">
            <v>40198</v>
          </cell>
          <cell r="U17">
            <v>0.96930385088375</v>
          </cell>
          <cell r="V17">
            <v>39269</v>
          </cell>
          <cell r="W17">
            <v>0.9768893974824618</v>
          </cell>
          <cell r="X17">
            <v>38423</v>
          </cell>
          <cell r="Y17">
            <v>0.9784562886755456</v>
          </cell>
          <cell r="Z17">
            <v>37792</v>
          </cell>
          <cell r="AA17">
            <v>0.9835775446997892</v>
          </cell>
          <cell r="AB17">
            <v>38489</v>
          </cell>
          <cell r="AC17">
            <v>1.0184430567315834</v>
          </cell>
          <cell r="AD17">
            <v>40141</v>
          </cell>
          <cell r="AE17">
            <v>1.0429213541531346</v>
          </cell>
          <cell r="AF17">
            <v>41091</v>
          </cell>
          <cell r="AG17">
            <v>1.02366657532199</v>
          </cell>
          <cell r="AH17">
            <v>41644</v>
          </cell>
          <cell r="AI17">
            <v>1.0134579348275778</v>
          </cell>
          <cell r="AJ17">
            <v>41780</v>
          </cell>
          <cell r="AK17">
            <v>1.0032657765824609</v>
          </cell>
          <cell r="AL17">
            <v>40887</v>
          </cell>
          <cell r="AM17">
            <v>0.9786261369076112</v>
          </cell>
          <cell r="AN17">
            <v>39987</v>
          </cell>
          <cell r="AO17">
            <v>0.977988113581334</v>
          </cell>
          <cell r="AP17">
            <v>39758</v>
          </cell>
          <cell r="AQ17">
            <v>0.9942731387701003</v>
          </cell>
          <cell r="AR17">
            <v>40009</v>
          </cell>
          <cell r="AS17">
            <v>1.0063131948287136</v>
          </cell>
          <cell r="AT17">
            <v>40959</v>
          </cell>
          <cell r="AU17">
            <v>1.0237446574520732</v>
          </cell>
          <cell r="AV17">
            <v>42969</v>
          </cell>
          <cell r="AW17">
            <v>1.04907346370761</v>
          </cell>
          <cell r="AX17">
            <v>45093</v>
          </cell>
          <cell r="AY17">
            <v>1.0494309851288137</v>
          </cell>
          <cell r="AZ17">
            <v>46870</v>
          </cell>
          <cell r="BA17">
            <v>1.0394074468321026</v>
          </cell>
          <cell r="BB17">
            <v>48223</v>
          </cell>
          <cell r="BC17">
            <v>1.0288670791551098</v>
          </cell>
          <cell r="BD17">
            <v>49096</v>
          </cell>
          <cell r="BE17">
            <v>1.0181033946457085</v>
          </cell>
          <cell r="BF17">
            <v>48937</v>
          </cell>
          <cell r="BG17">
            <v>0.9967614469610558</v>
          </cell>
          <cell r="BH17">
            <v>48176</v>
          </cell>
          <cell r="BI17">
            <v>0.9844493941189693</v>
          </cell>
          <cell r="BJ17">
            <v>46791</v>
          </cell>
          <cell r="BK17">
            <v>0.9712512454334108</v>
          </cell>
          <cell r="BL17">
            <v>44888</v>
          </cell>
          <cell r="BM17">
            <v>0.9593297856425381</v>
          </cell>
          <cell r="BN17">
            <v>43124</v>
          </cell>
          <cell r="BO17">
            <v>0.9607021921226163</v>
          </cell>
          <cell r="BP17">
            <v>41534</v>
          </cell>
          <cell r="BQ17">
            <v>0.9631295798163436</v>
          </cell>
          <cell r="BR17">
            <v>40105</v>
          </cell>
          <cell r="BS17">
            <v>0.9655944527375162</v>
          </cell>
          <cell r="BT17">
            <v>39424</v>
          </cell>
          <cell r="BU17">
            <v>0.9830195736192495</v>
          </cell>
          <cell r="BV17">
            <v>39492</v>
          </cell>
          <cell r="BW17">
            <v>1.0017248376623376</v>
          </cell>
          <cell r="BX17">
            <v>39359</v>
          </cell>
          <cell r="BY17">
            <v>0.9966322293122658</v>
          </cell>
          <cell r="BZ17">
            <v>39442</v>
          </cell>
          <cell r="CA17">
            <v>1.0021087934144668</v>
          </cell>
          <cell r="CB17">
            <v>39282</v>
          </cell>
          <cell r="CC17">
            <v>0.9959434105775569</v>
          </cell>
          <cell r="CD17">
            <v>39319</v>
          </cell>
          <cell r="CE17">
            <v>1.0009419072348658</v>
          </cell>
          <cell r="CF17">
            <v>39109</v>
          </cell>
          <cell r="CG17">
            <v>0.9946590706782981</v>
          </cell>
          <cell r="CH17">
            <v>38503</v>
          </cell>
          <cell r="CI17">
            <v>0.9845048454319978</v>
          </cell>
          <cell r="CJ17">
            <v>37570</v>
          </cell>
          <cell r="CK17">
            <v>0.9757681219645222</v>
          </cell>
          <cell r="CL17">
            <v>36241</v>
          </cell>
          <cell r="CM17">
            <v>0.9646260314080384</v>
          </cell>
          <cell r="CN17">
            <v>34029</v>
          </cell>
        </row>
        <row r="18">
          <cell r="B18" t="str">
            <v> 60-64</v>
          </cell>
          <cell r="C18">
            <v>33493</v>
          </cell>
          <cell r="D18">
            <v>34110</v>
          </cell>
          <cell r="E18">
            <v>1.0184217597706984</v>
          </cell>
          <cell r="F18">
            <v>35750</v>
          </cell>
          <cell r="G18">
            <v>1.0480797420111405</v>
          </cell>
          <cell r="H18">
            <v>37009</v>
          </cell>
          <cell r="I18">
            <v>1.0352167832167831</v>
          </cell>
          <cell r="J18">
            <v>37801</v>
          </cell>
          <cell r="K18">
            <v>1.021400199951363</v>
          </cell>
          <cell r="L18">
            <v>39429</v>
          </cell>
          <cell r="M18">
            <v>1.0430676437131292</v>
          </cell>
          <cell r="N18">
            <v>40220</v>
          </cell>
          <cell r="O18">
            <v>1.0200613761444621</v>
          </cell>
          <cell r="P18">
            <v>40081</v>
          </cell>
          <cell r="Q18">
            <v>0.9965440079562407</v>
          </cell>
          <cell r="R18">
            <v>39916</v>
          </cell>
          <cell r="S18">
            <v>0.9958833362441056</v>
          </cell>
          <cell r="T18">
            <v>39868</v>
          </cell>
          <cell r="U18">
            <v>0.9987974746968634</v>
          </cell>
          <cell r="V18">
            <v>39511</v>
          </cell>
          <cell r="W18">
            <v>0.9910454499849504</v>
          </cell>
          <cell r="X18">
            <v>39097</v>
          </cell>
          <cell r="Y18">
            <v>0.9895219052921971</v>
          </cell>
          <cell r="Z18">
            <v>38742</v>
          </cell>
          <cell r="AA18">
            <v>0.9909200194388317</v>
          </cell>
          <cell r="AB18">
            <v>37981</v>
          </cell>
          <cell r="AC18">
            <v>0.9803572350420732</v>
          </cell>
          <cell r="AD18">
            <v>36842</v>
          </cell>
          <cell r="AE18">
            <v>0.9700113214501987</v>
          </cell>
          <cell r="AF18">
            <v>36023</v>
          </cell>
          <cell r="AG18">
            <v>0.9777699364855328</v>
          </cell>
          <cell r="AH18">
            <v>35286</v>
          </cell>
          <cell r="AI18">
            <v>0.9795408489020904</v>
          </cell>
          <cell r="AJ18">
            <v>34747</v>
          </cell>
          <cell r="AK18">
            <v>0.984724820041943</v>
          </cell>
          <cell r="AL18">
            <v>35438</v>
          </cell>
          <cell r="AM18">
            <v>1.0198866089158776</v>
          </cell>
          <cell r="AN18">
            <v>36998</v>
          </cell>
          <cell r="AO18">
            <v>1.0440205429200293</v>
          </cell>
          <cell r="AP18">
            <v>37905</v>
          </cell>
          <cell r="AQ18">
            <v>1.0245148386399265</v>
          </cell>
          <cell r="AR18">
            <v>38440</v>
          </cell>
          <cell r="AS18">
            <v>1.014114232950798</v>
          </cell>
          <cell r="AT18">
            <v>38585</v>
          </cell>
          <cell r="AU18">
            <v>1.0037721123829344</v>
          </cell>
          <cell r="AV18">
            <v>37789</v>
          </cell>
          <cell r="AW18">
            <v>0.9793702215887002</v>
          </cell>
          <cell r="AX18">
            <v>36999</v>
          </cell>
          <cell r="AY18">
            <v>0.9790944454735505</v>
          </cell>
          <cell r="AZ18">
            <v>36829</v>
          </cell>
          <cell r="BA18">
            <v>0.9954052812238169</v>
          </cell>
          <cell r="BB18">
            <v>37105</v>
          </cell>
          <cell r="BC18">
            <v>1.0074940943278394</v>
          </cell>
          <cell r="BD18">
            <v>38025</v>
          </cell>
          <cell r="BE18">
            <v>1.0247945020886673</v>
          </cell>
          <cell r="BF18">
            <v>39937</v>
          </cell>
          <cell r="BG18">
            <v>1.0502827087442472</v>
          </cell>
          <cell r="BH18">
            <v>41954</v>
          </cell>
          <cell r="BI18">
            <v>1.050504544657836</v>
          </cell>
          <cell r="BJ18">
            <v>43639</v>
          </cell>
          <cell r="BK18">
            <v>1.040163035705773</v>
          </cell>
          <cell r="BL18">
            <v>44927</v>
          </cell>
          <cell r="BM18">
            <v>1.02951488347579</v>
          </cell>
          <cell r="BN18">
            <v>45766</v>
          </cell>
          <cell r="BO18">
            <v>1.0186747390210786</v>
          </cell>
          <cell r="BP18">
            <v>45652</v>
          </cell>
          <cell r="BQ18">
            <v>0.9975090678669755</v>
          </cell>
          <cell r="BR18">
            <v>44981</v>
          </cell>
          <cell r="BS18">
            <v>0.9853018487689477</v>
          </cell>
          <cell r="BT18">
            <v>43719</v>
          </cell>
          <cell r="BU18">
            <v>0.9719437095662613</v>
          </cell>
          <cell r="BV18">
            <v>41966</v>
          </cell>
          <cell r="BW18">
            <v>0.9599030169948992</v>
          </cell>
          <cell r="BX18">
            <v>40351</v>
          </cell>
          <cell r="BY18">
            <v>0.9615164657103369</v>
          </cell>
          <cell r="BZ18">
            <v>38901</v>
          </cell>
          <cell r="CA18">
            <v>0.9640653267577012</v>
          </cell>
          <cell r="CB18">
            <v>37606</v>
          </cell>
          <cell r="CC18">
            <v>0.9667103673427418</v>
          </cell>
          <cell r="CD18">
            <v>37005</v>
          </cell>
          <cell r="CE18">
            <v>0.9840185076849439</v>
          </cell>
          <cell r="CF18">
            <v>37101</v>
          </cell>
          <cell r="CG18">
            <v>1.0025942440210782</v>
          </cell>
          <cell r="CH18">
            <v>37004</v>
          </cell>
          <cell r="CI18">
            <v>0.9973855152152233</v>
          </cell>
          <cell r="CJ18">
            <v>37115</v>
          </cell>
          <cell r="CK18">
            <v>1.002999675710734</v>
          </cell>
          <cell r="CL18">
            <v>36991</v>
          </cell>
          <cell r="CM18">
            <v>0.9966590327360906</v>
          </cell>
          <cell r="CN18">
            <v>37054</v>
          </cell>
        </row>
        <row r="19">
          <cell r="B19" t="str">
            <v> 65-69</v>
          </cell>
          <cell r="C19">
            <v>24592</v>
          </cell>
          <cell r="D19">
            <v>26083</v>
          </cell>
          <cell r="E19">
            <v>1.0606294729993493</v>
          </cell>
          <cell r="F19">
            <v>27156</v>
          </cell>
          <cell r="G19">
            <v>1.0411379059157306</v>
          </cell>
          <cell r="H19">
            <v>28503</v>
          </cell>
          <cell r="I19">
            <v>1.0496022978347326</v>
          </cell>
          <cell r="J19">
            <v>29542</v>
          </cell>
          <cell r="K19">
            <v>1.0364523032663229</v>
          </cell>
          <cell r="L19">
            <v>29158</v>
          </cell>
          <cell r="M19">
            <v>0.9870015571051385</v>
          </cell>
          <cell r="N19">
            <v>29766</v>
          </cell>
          <cell r="O19">
            <v>1.0208519102819122</v>
          </cell>
          <cell r="P19">
            <v>31269</v>
          </cell>
          <cell r="Q19">
            <v>1.0504938520459586</v>
          </cell>
          <cell r="R19">
            <v>32440</v>
          </cell>
          <cell r="S19">
            <v>1.0374492308676324</v>
          </cell>
          <cell r="T19">
            <v>33189</v>
          </cell>
          <cell r="U19">
            <v>1.0230887792848335</v>
          </cell>
          <cell r="V19">
            <v>34653</v>
          </cell>
          <cell r="W19">
            <v>1.0441110006327399</v>
          </cell>
          <cell r="X19">
            <v>35400</v>
          </cell>
          <cell r="Y19">
            <v>1.0215565751882953</v>
          </cell>
          <cell r="Z19">
            <v>35337</v>
          </cell>
          <cell r="AA19">
            <v>0.9982203389830508</v>
          </cell>
          <cell r="AB19">
            <v>35253</v>
          </cell>
          <cell r="AC19">
            <v>0.9976228881908481</v>
          </cell>
          <cell r="AD19">
            <v>35256</v>
          </cell>
          <cell r="AE19">
            <v>1.0000850991404986</v>
          </cell>
          <cell r="AF19">
            <v>34992</v>
          </cell>
          <cell r="AG19">
            <v>0.9925119128658951</v>
          </cell>
          <cell r="AH19">
            <v>34680</v>
          </cell>
          <cell r="AI19">
            <v>0.9910836762688614</v>
          </cell>
          <cell r="AJ19">
            <v>34418</v>
          </cell>
          <cell r="AK19">
            <v>0.9924452133794694</v>
          </cell>
          <cell r="AL19">
            <v>33789</v>
          </cell>
          <cell r="AM19">
            <v>0.9817246789470626</v>
          </cell>
          <cell r="AN19">
            <v>32812</v>
          </cell>
          <cell r="AO19">
            <v>0.9710852644351712</v>
          </cell>
          <cell r="AP19">
            <v>32123</v>
          </cell>
          <cell r="AQ19">
            <v>0.9790015847860539</v>
          </cell>
          <cell r="AR19">
            <v>31520</v>
          </cell>
          <cell r="AS19">
            <v>0.9812284033247206</v>
          </cell>
          <cell r="AT19">
            <v>31092</v>
          </cell>
          <cell r="AU19">
            <v>0.9864213197969544</v>
          </cell>
          <cell r="AV19">
            <v>31772</v>
          </cell>
          <cell r="AW19">
            <v>1.0218705776405506</v>
          </cell>
          <cell r="AX19">
            <v>33217</v>
          </cell>
          <cell r="AY19">
            <v>1.0454802971169583</v>
          </cell>
          <cell r="AZ19">
            <v>34069</v>
          </cell>
          <cell r="BA19">
            <v>1.0256495168136797</v>
          </cell>
          <cell r="BB19">
            <v>34579</v>
          </cell>
          <cell r="BC19">
            <v>1.0149696204760927</v>
          </cell>
          <cell r="BD19">
            <v>34734</v>
          </cell>
          <cell r="BE19">
            <v>1.0044824893721622</v>
          </cell>
          <cell r="BF19">
            <v>34052</v>
          </cell>
          <cell r="BG19">
            <v>0.9803650601715898</v>
          </cell>
          <cell r="BH19">
            <v>33389</v>
          </cell>
          <cell r="BI19">
            <v>0.9805297779866087</v>
          </cell>
          <cell r="BJ19">
            <v>33282</v>
          </cell>
          <cell r="BK19">
            <v>0.9967953517625565</v>
          </cell>
          <cell r="BL19">
            <v>33577</v>
          </cell>
          <cell r="BM19">
            <v>1.0088636500210324</v>
          </cell>
          <cell r="BN19">
            <v>34454</v>
          </cell>
          <cell r="BO19">
            <v>1.026119069601215</v>
          </cell>
          <cell r="BP19">
            <v>36230</v>
          </cell>
          <cell r="BQ19">
            <v>1.0515469901898182</v>
          </cell>
          <cell r="BR19">
            <v>38104</v>
          </cell>
          <cell r="BS19">
            <v>1.0517250897046646</v>
          </cell>
          <cell r="BT19">
            <v>39674</v>
          </cell>
          <cell r="BU19">
            <v>1.0412030233046399</v>
          </cell>
          <cell r="BV19">
            <v>40875</v>
          </cell>
          <cell r="BW19">
            <v>1.0302717144729545</v>
          </cell>
          <cell r="BX19">
            <v>41667</v>
          </cell>
          <cell r="BY19">
            <v>1.0193761467889908</v>
          </cell>
          <cell r="BZ19">
            <v>41598</v>
          </cell>
          <cell r="CA19">
            <v>0.998344013247894</v>
          </cell>
          <cell r="CB19">
            <v>41024</v>
          </cell>
          <cell r="CC19">
            <v>0.986201259675946</v>
          </cell>
          <cell r="CD19">
            <v>39907</v>
          </cell>
          <cell r="CE19">
            <v>0.9727720358814352</v>
          </cell>
          <cell r="CF19">
            <v>38335</v>
          </cell>
          <cell r="CG19">
            <v>0.9606084145638609</v>
          </cell>
          <cell r="CH19">
            <v>36893</v>
          </cell>
          <cell r="CI19">
            <v>0.9623842441632973</v>
          </cell>
          <cell r="CJ19">
            <v>35605</v>
          </cell>
          <cell r="CK19">
            <v>0.9650882281191554</v>
          </cell>
          <cell r="CL19">
            <v>34457</v>
          </cell>
          <cell r="CM19">
            <v>0.967757337452605</v>
          </cell>
          <cell r="CN19">
            <v>33942</v>
          </cell>
        </row>
        <row r="20">
          <cell r="B20" t="str">
            <v> 70-74</v>
          </cell>
          <cell r="C20">
            <v>17674</v>
          </cell>
          <cell r="D20">
            <v>17499</v>
          </cell>
          <cell r="E20">
            <v>0.9900984497001245</v>
          </cell>
          <cell r="F20">
            <v>17500</v>
          </cell>
          <cell r="G20">
            <v>1.0000571461226355</v>
          </cell>
          <cell r="H20">
            <v>17890</v>
          </cell>
          <cell r="I20">
            <v>1.0222857142857142</v>
          </cell>
          <cell r="J20">
            <v>18535</v>
          </cell>
          <cell r="K20">
            <v>1.0360536612632756</v>
          </cell>
          <cell r="L20">
            <v>19908</v>
          </cell>
          <cell r="M20">
            <v>1.0740760722956568</v>
          </cell>
          <cell r="N20">
            <v>21186</v>
          </cell>
          <cell r="O20">
            <v>1.0641952983725136</v>
          </cell>
          <cell r="P20">
            <v>22111</v>
          </cell>
          <cell r="Q20">
            <v>1.0436609081468895</v>
          </cell>
          <cell r="R20">
            <v>23269</v>
          </cell>
          <cell r="S20">
            <v>1.0523721224729772</v>
          </cell>
          <cell r="T20">
            <v>24172</v>
          </cell>
          <cell r="U20">
            <v>1.0388069964330224</v>
          </cell>
          <cell r="V20">
            <v>23918</v>
          </cell>
          <cell r="W20">
            <v>0.9894919741850075</v>
          </cell>
          <cell r="X20">
            <v>24509</v>
          </cell>
          <cell r="Y20">
            <v>1.0247094238648717</v>
          </cell>
          <cell r="Z20">
            <v>25845</v>
          </cell>
          <cell r="AA20">
            <v>1.0545105879472847</v>
          </cell>
          <cell r="AB20">
            <v>26911</v>
          </cell>
          <cell r="AC20">
            <v>1.041245888953376</v>
          </cell>
          <cell r="AD20">
            <v>27599</v>
          </cell>
          <cell r="AE20">
            <v>1.0255657537809817</v>
          </cell>
          <cell r="AF20">
            <v>28865</v>
          </cell>
          <cell r="AG20">
            <v>1.0458712272183774</v>
          </cell>
          <cell r="AH20">
            <v>29558</v>
          </cell>
          <cell r="AI20">
            <v>1.0240083145678156</v>
          </cell>
          <cell r="AJ20">
            <v>29585</v>
          </cell>
          <cell r="AK20">
            <v>1.000913458285405</v>
          </cell>
          <cell r="AL20">
            <v>29601</v>
          </cell>
          <cell r="AM20">
            <v>1.0005408146019943</v>
          </cell>
          <cell r="AN20">
            <v>29669</v>
          </cell>
          <cell r="AO20">
            <v>1.002297219688524</v>
          </cell>
          <cell r="AP20">
            <v>29517</v>
          </cell>
          <cell r="AQ20">
            <v>0.9948768074421113</v>
          </cell>
          <cell r="AR20">
            <v>29334</v>
          </cell>
          <cell r="AS20">
            <v>0.9938001829454213</v>
          </cell>
          <cell r="AT20">
            <v>29186</v>
          </cell>
          <cell r="AU20">
            <v>0.9949546601213609</v>
          </cell>
          <cell r="AV20">
            <v>28723</v>
          </cell>
          <cell r="AW20">
            <v>0.9841362296991708</v>
          </cell>
          <cell r="AX20">
            <v>27939</v>
          </cell>
          <cell r="AY20">
            <v>0.972704801030533</v>
          </cell>
          <cell r="AZ20">
            <v>27417</v>
          </cell>
          <cell r="BA20">
            <v>0.9813164393858048</v>
          </cell>
          <cell r="BB20">
            <v>26974</v>
          </cell>
          <cell r="BC20">
            <v>0.9838421417368786</v>
          </cell>
          <cell r="BD20">
            <v>26686</v>
          </cell>
          <cell r="BE20">
            <v>0.9893230518276859</v>
          </cell>
          <cell r="BF20">
            <v>27357</v>
          </cell>
          <cell r="BG20">
            <v>1.025144270403957</v>
          </cell>
          <cell r="BH20">
            <v>28668</v>
          </cell>
          <cell r="BI20">
            <v>1.0479219212632964</v>
          </cell>
          <cell r="BJ20">
            <v>29457</v>
          </cell>
          <cell r="BK20">
            <v>1.0275219757220595</v>
          </cell>
          <cell r="BL20">
            <v>29943</v>
          </cell>
          <cell r="BM20">
            <v>1.0164986251145738</v>
          </cell>
          <cell r="BN20">
            <v>30112</v>
          </cell>
          <cell r="BO20">
            <v>1.0056440570417127</v>
          </cell>
          <cell r="BP20">
            <v>29574</v>
          </cell>
          <cell r="BQ20">
            <v>0.9821333687566419</v>
          </cell>
          <cell r="BR20">
            <v>29063</v>
          </cell>
          <cell r="BS20">
            <v>0.9827213092581322</v>
          </cell>
          <cell r="BT20">
            <v>29037</v>
          </cell>
          <cell r="BU20">
            <v>0.999105391735196</v>
          </cell>
          <cell r="BV20">
            <v>29360</v>
          </cell>
          <cell r="BW20">
            <v>1.0111237386782381</v>
          </cell>
          <cell r="BX20">
            <v>30187</v>
          </cell>
          <cell r="BY20">
            <v>1.0281675749318802</v>
          </cell>
          <cell r="BZ20">
            <v>31807</v>
          </cell>
          <cell r="CA20">
            <v>1.053665485142611</v>
          </cell>
          <cell r="CB20">
            <v>33511</v>
          </cell>
          <cell r="CC20">
            <v>1.0535731128367969</v>
          </cell>
          <cell r="CD20">
            <v>34944</v>
          </cell>
          <cell r="CE20">
            <v>1.042762078123601</v>
          </cell>
          <cell r="CF20">
            <v>36045</v>
          </cell>
          <cell r="CG20">
            <v>1.031507554945055</v>
          </cell>
          <cell r="CH20">
            <v>36783</v>
          </cell>
          <cell r="CI20">
            <v>1.020474406991261</v>
          </cell>
          <cell r="CJ20">
            <v>36772</v>
          </cell>
          <cell r="CK20">
            <v>0.9997009488078732</v>
          </cell>
          <cell r="CL20">
            <v>36318</v>
          </cell>
          <cell r="CM20">
            <v>0.987653649515936</v>
          </cell>
          <cell r="CN20">
            <v>35374</v>
          </cell>
        </row>
        <row r="21">
          <cell r="B21" t="str">
            <v> 75-79</v>
          </cell>
          <cell r="C21">
            <v>12404</v>
          </cell>
          <cell r="D21">
            <v>12787</v>
          </cell>
          <cell r="E21">
            <v>1.0308771364076104</v>
          </cell>
          <cell r="F21">
            <v>13111</v>
          </cell>
          <cell r="G21">
            <v>1.0253382341440525</v>
          </cell>
          <cell r="H21">
            <v>12995</v>
          </cell>
          <cell r="I21">
            <v>0.9911524673937915</v>
          </cell>
          <cell r="J21">
            <v>12895</v>
          </cell>
          <cell r="K21">
            <v>0.9923047325894575</v>
          </cell>
          <cell r="L21">
            <v>12791</v>
          </cell>
          <cell r="M21">
            <v>0.991934858472276</v>
          </cell>
          <cell r="N21">
            <v>12738</v>
          </cell>
          <cell r="O21">
            <v>0.9958564615745445</v>
          </cell>
          <cell r="P21">
            <v>12822</v>
          </cell>
          <cell r="Q21">
            <v>1.0065944418276025</v>
          </cell>
          <cell r="R21">
            <v>13178</v>
          </cell>
          <cell r="S21">
            <v>1.0277647792856028</v>
          </cell>
          <cell r="T21">
            <v>13726</v>
          </cell>
          <cell r="U21">
            <v>1.0415844589467294</v>
          </cell>
          <cell r="V21">
            <v>14837</v>
          </cell>
          <cell r="W21">
            <v>1.0809412793239108</v>
          </cell>
          <cell r="X21">
            <v>15863</v>
          </cell>
          <cell r="Y21">
            <v>1.0691514457100493</v>
          </cell>
          <cell r="Z21">
            <v>16614</v>
          </cell>
          <cell r="AA21">
            <v>1.0473428733530858</v>
          </cell>
          <cell r="AB21">
            <v>17546</v>
          </cell>
          <cell r="AC21">
            <v>1.056097267364873</v>
          </cell>
          <cell r="AD21">
            <v>18283</v>
          </cell>
          <cell r="AE21">
            <v>1.0420038755271857</v>
          </cell>
          <cell r="AF21">
            <v>18157</v>
          </cell>
          <cell r="AG21">
            <v>0.9931083520210031</v>
          </cell>
          <cell r="AH21">
            <v>18701</v>
          </cell>
          <cell r="AI21">
            <v>1.0299608966238916</v>
          </cell>
          <cell r="AJ21">
            <v>19820</v>
          </cell>
          <cell r="AK21">
            <v>1.0598363723865034</v>
          </cell>
          <cell r="AL21">
            <v>20736</v>
          </cell>
          <cell r="AM21">
            <v>1.0462159434914229</v>
          </cell>
          <cell r="AN21">
            <v>21341</v>
          </cell>
          <cell r="AO21">
            <v>1.029176311728395</v>
          </cell>
          <cell r="AP21">
            <v>22370</v>
          </cell>
          <cell r="AQ21">
            <v>1.0482170469987349</v>
          </cell>
          <cell r="AR21">
            <v>22979</v>
          </cell>
          <cell r="AS21">
            <v>1.0272239606616003</v>
          </cell>
          <cell r="AT21">
            <v>23088</v>
          </cell>
          <cell r="AU21">
            <v>1.0047434614212978</v>
          </cell>
          <cell r="AV21">
            <v>23188</v>
          </cell>
          <cell r="AW21">
            <v>1.0043312543312544</v>
          </cell>
          <cell r="AX21">
            <v>23310</v>
          </cell>
          <cell r="AY21">
            <v>1.0052613420734864</v>
          </cell>
          <cell r="AZ21">
            <v>23265</v>
          </cell>
          <cell r="BA21">
            <v>0.9980694980694981</v>
          </cell>
          <cell r="BB21">
            <v>23204</v>
          </cell>
          <cell r="BC21">
            <v>0.997378035675908</v>
          </cell>
          <cell r="BD21">
            <v>23165</v>
          </cell>
          <cell r="BE21">
            <v>0.9983192553008102</v>
          </cell>
          <cell r="BF21">
            <v>22869</v>
          </cell>
          <cell r="BG21">
            <v>0.9872221023095187</v>
          </cell>
          <cell r="BH21">
            <v>22301</v>
          </cell>
          <cell r="BI21">
            <v>0.9751628842537934</v>
          </cell>
          <cell r="BJ21">
            <v>21951</v>
          </cell>
          <cell r="BK21">
            <v>0.9843056365185417</v>
          </cell>
          <cell r="BL21">
            <v>21676</v>
          </cell>
          <cell r="BM21">
            <v>0.9874720969431916</v>
          </cell>
          <cell r="BN21">
            <v>21526</v>
          </cell>
          <cell r="BO21">
            <v>0.9930799040413361</v>
          </cell>
          <cell r="BP21">
            <v>22162</v>
          </cell>
          <cell r="BQ21">
            <v>1.0295456657065873</v>
          </cell>
          <cell r="BR21">
            <v>23301</v>
          </cell>
          <cell r="BS21">
            <v>1.0513942784947208</v>
          </cell>
          <cell r="BT21">
            <v>24002</v>
          </cell>
          <cell r="BU21">
            <v>1.030084545727651</v>
          </cell>
          <cell r="BV21">
            <v>24449</v>
          </cell>
          <cell r="BW21">
            <v>1.0186234480459961</v>
          </cell>
          <cell r="BX21">
            <v>24631</v>
          </cell>
          <cell r="BY21">
            <v>1.007444067242014</v>
          </cell>
          <cell r="BZ21">
            <v>24252</v>
          </cell>
          <cell r="CA21">
            <v>0.9846128862003167</v>
          </cell>
          <cell r="CB21">
            <v>23913</v>
          </cell>
          <cell r="CC21">
            <v>0.9860217714002969</v>
          </cell>
          <cell r="CD21">
            <v>23972</v>
          </cell>
          <cell r="CE21">
            <v>1.0024672772132313</v>
          </cell>
          <cell r="CF21">
            <v>24319</v>
          </cell>
          <cell r="CG21">
            <v>1.014475221091273</v>
          </cell>
          <cell r="CH21">
            <v>25082</v>
          </cell>
          <cell r="CI21">
            <v>1.0313746453390353</v>
          </cell>
          <cell r="CJ21">
            <v>26509</v>
          </cell>
          <cell r="CK21">
            <v>1.0568933896818435</v>
          </cell>
          <cell r="CL21">
            <v>28008</v>
          </cell>
          <cell r="CM21">
            <v>1.0565468331510053</v>
          </cell>
          <cell r="CN21">
            <v>29271</v>
          </cell>
        </row>
        <row r="22">
          <cell r="B22" t="str">
            <v> 80-84</v>
          </cell>
          <cell r="C22">
            <v>7107</v>
          </cell>
          <cell r="D22">
            <v>7042</v>
          </cell>
          <cell r="E22">
            <v>0.9908540875193471</v>
          </cell>
          <cell r="F22">
            <v>7056</v>
          </cell>
          <cell r="G22">
            <v>1.0019880715705765</v>
          </cell>
          <cell r="H22">
            <v>7194</v>
          </cell>
          <cell r="I22">
            <v>1.0195578231292517</v>
          </cell>
          <cell r="J22">
            <v>7389</v>
          </cell>
          <cell r="K22">
            <v>1.0271059216013345</v>
          </cell>
          <cell r="L22">
            <v>7621</v>
          </cell>
          <cell r="M22">
            <v>1.0313980240898633</v>
          </cell>
          <cell r="N22">
            <v>7914</v>
          </cell>
          <cell r="O22">
            <v>1.0384463981104841</v>
          </cell>
          <cell r="P22">
            <v>8171</v>
          </cell>
          <cell r="Q22">
            <v>1.0324740965377812</v>
          </cell>
          <cell r="R22">
            <v>8151</v>
          </cell>
          <cell r="S22">
            <v>0.9975523191775792</v>
          </cell>
          <cell r="T22">
            <v>8141</v>
          </cell>
          <cell r="U22">
            <v>0.9987731566678935</v>
          </cell>
          <cell r="V22">
            <v>8143</v>
          </cell>
          <cell r="W22">
            <v>1.0002456700651026</v>
          </cell>
          <cell r="X22">
            <v>8178</v>
          </cell>
          <cell r="Y22">
            <v>1.0042981702075402</v>
          </cell>
          <cell r="Z22">
            <v>8309</v>
          </cell>
          <cell r="AA22">
            <v>1.016018586451455</v>
          </cell>
          <cell r="AB22">
            <v>8608</v>
          </cell>
          <cell r="AC22">
            <v>1.0359850764231555</v>
          </cell>
          <cell r="AD22">
            <v>9032</v>
          </cell>
          <cell r="AE22">
            <v>1.0492565055762082</v>
          </cell>
          <cell r="AF22">
            <v>9856</v>
          </cell>
          <cell r="AG22">
            <v>1.091231178033658</v>
          </cell>
          <cell r="AH22">
            <v>10612</v>
          </cell>
          <cell r="AI22">
            <v>1.0767045454545454</v>
          </cell>
          <cell r="AJ22">
            <v>11171</v>
          </cell>
          <cell r="AK22">
            <v>1.0526762156049756</v>
          </cell>
          <cell r="AL22">
            <v>11859</v>
          </cell>
          <cell r="AM22">
            <v>1.0615880404619102</v>
          </cell>
          <cell r="AN22">
            <v>12416</v>
          </cell>
          <cell r="AO22">
            <v>1.0469685470950334</v>
          </cell>
          <cell r="AP22">
            <v>12395</v>
          </cell>
          <cell r="AQ22">
            <v>0.9983086340206185</v>
          </cell>
          <cell r="AR22">
            <v>12861</v>
          </cell>
          <cell r="AS22">
            <v>1.0375958047599838</v>
          </cell>
          <cell r="AT22">
            <v>13732</v>
          </cell>
          <cell r="AU22">
            <v>1.0677241272062825</v>
          </cell>
          <cell r="AV22">
            <v>14466</v>
          </cell>
          <cell r="AW22">
            <v>1.0534517914360617</v>
          </cell>
          <cell r="AX22">
            <v>14961</v>
          </cell>
          <cell r="AY22">
            <v>1.0342181667357944</v>
          </cell>
          <cell r="AZ22">
            <v>15738</v>
          </cell>
          <cell r="BA22">
            <v>1.0519350310808102</v>
          </cell>
          <cell r="BB22">
            <v>16246</v>
          </cell>
          <cell r="BC22">
            <v>1.0322785614436396</v>
          </cell>
          <cell r="BD22">
            <v>16411</v>
          </cell>
          <cell r="BE22">
            <v>1.0101563461775207</v>
          </cell>
          <cell r="BF22">
            <v>16574</v>
          </cell>
          <cell r="BG22">
            <v>1.0099323624398269</v>
          </cell>
          <cell r="BH22">
            <v>16735</v>
          </cell>
          <cell r="BI22">
            <v>1.0097140098950164</v>
          </cell>
          <cell r="BJ22">
            <v>16782</v>
          </cell>
          <cell r="BK22">
            <v>1.0028084852106365</v>
          </cell>
          <cell r="BL22">
            <v>16826</v>
          </cell>
          <cell r="BM22">
            <v>1.0026218567512812</v>
          </cell>
          <cell r="BN22">
            <v>16880</v>
          </cell>
          <cell r="BO22">
            <v>1.0032093189112088</v>
          </cell>
          <cell r="BP22">
            <v>16742</v>
          </cell>
          <cell r="BQ22">
            <v>0.991824644549763</v>
          </cell>
          <cell r="BR22">
            <v>16385</v>
          </cell>
          <cell r="BS22">
            <v>0.9786763827499702</v>
          </cell>
          <cell r="BT22">
            <v>16200</v>
          </cell>
          <cell r="BU22">
            <v>0.9887091852303936</v>
          </cell>
          <cell r="BV22">
            <v>16081</v>
          </cell>
          <cell r="BW22">
            <v>0.9926543209876543</v>
          </cell>
          <cell r="BX22">
            <v>16058</v>
          </cell>
          <cell r="BY22">
            <v>0.9985697406877682</v>
          </cell>
          <cell r="BZ22">
            <v>16634</v>
          </cell>
          <cell r="CA22">
            <v>1.0358699713538424</v>
          </cell>
          <cell r="CB22">
            <v>17568</v>
          </cell>
          <cell r="CC22">
            <v>1.0561500541060478</v>
          </cell>
          <cell r="CD22">
            <v>18160</v>
          </cell>
          <cell r="CE22">
            <v>1.0336976320582878</v>
          </cell>
          <cell r="CF22">
            <v>18554</v>
          </cell>
          <cell r="CG22">
            <v>1.0216960352422908</v>
          </cell>
          <cell r="CH22">
            <v>18738</v>
          </cell>
          <cell r="CI22">
            <v>1.0099169990298589</v>
          </cell>
          <cell r="CJ22">
            <v>18516</v>
          </cell>
          <cell r="CK22">
            <v>0.9881524175472303</v>
          </cell>
          <cell r="CL22">
            <v>18340</v>
          </cell>
          <cell r="CM22">
            <v>0.9904947072801901</v>
          </cell>
          <cell r="CN22">
            <v>18468</v>
          </cell>
        </row>
        <row r="23">
          <cell r="B23" t="str">
            <v> 85-89</v>
          </cell>
          <cell r="C23">
            <v>1920</v>
          </cell>
          <cell r="D23">
            <v>2337</v>
          </cell>
          <cell r="E23">
            <v>1.2171875</v>
          </cell>
          <cell r="F23">
            <v>2704</v>
          </cell>
          <cell r="G23">
            <v>1.1570389388104407</v>
          </cell>
          <cell r="H23">
            <v>3065</v>
          </cell>
          <cell r="I23">
            <v>1.1335059171597632</v>
          </cell>
          <cell r="J23">
            <v>3215</v>
          </cell>
          <cell r="K23">
            <v>1.0489396411092986</v>
          </cell>
          <cell r="L23">
            <v>3368</v>
          </cell>
          <cell r="M23">
            <v>1.0475894245723172</v>
          </cell>
          <cell r="N23">
            <v>3376</v>
          </cell>
          <cell r="O23">
            <v>1.002375296912114</v>
          </cell>
          <cell r="P23">
            <v>3425</v>
          </cell>
          <cell r="Q23">
            <v>1.0145142180094786</v>
          </cell>
          <cell r="R23">
            <v>3549</v>
          </cell>
          <cell r="S23">
            <v>1.0362043795620437</v>
          </cell>
          <cell r="T23">
            <v>3694</v>
          </cell>
          <cell r="U23">
            <v>1.0408565793181177</v>
          </cell>
          <cell r="V23">
            <v>3863</v>
          </cell>
          <cell r="W23">
            <v>1.045749864645371</v>
          </cell>
          <cell r="X23">
            <v>4055</v>
          </cell>
          <cell r="Y23">
            <v>1.049702303908879</v>
          </cell>
          <cell r="Z23">
            <v>4228</v>
          </cell>
          <cell r="AA23">
            <v>1.0426633785450061</v>
          </cell>
          <cell r="AB23">
            <v>4256</v>
          </cell>
          <cell r="AC23">
            <v>1.0066225165562914</v>
          </cell>
          <cell r="AD23">
            <v>4291</v>
          </cell>
          <cell r="AE23">
            <v>1.0082236842105263</v>
          </cell>
          <cell r="AF23">
            <v>4344</v>
          </cell>
          <cell r="AG23">
            <v>1.0123514332323467</v>
          </cell>
          <cell r="AH23">
            <v>4416</v>
          </cell>
          <cell r="AI23">
            <v>1.0165745856353592</v>
          </cell>
          <cell r="AJ23">
            <v>4545</v>
          </cell>
          <cell r="AK23">
            <v>1.029211956521739</v>
          </cell>
          <cell r="AL23">
            <v>4761</v>
          </cell>
          <cell r="AM23">
            <v>1.0475247524752476</v>
          </cell>
          <cell r="AN23">
            <v>5051</v>
          </cell>
          <cell r="AO23">
            <v>1.0609115731989078</v>
          </cell>
          <cell r="AP23">
            <v>5585</v>
          </cell>
          <cell r="AQ23">
            <v>1.1057216392793505</v>
          </cell>
          <cell r="AR23">
            <v>6071</v>
          </cell>
          <cell r="AS23">
            <v>1.087018800358102</v>
          </cell>
          <cell r="AT23">
            <v>6438</v>
          </cell>
          <cell r="AU23">
            <v>1.0604513259759512</v>
          </cell>
          <cell r="AV23">
            <v>6888</v>
          </cell>
          <cell r="AW23">
            <v>1.0698974836905872</v>
          </cell>
          <cell r="AX23">
            <v>7263</v>
          </cell>
          <cell r="AY23">
            <v>1.0544425087108014</v>
          </cell>
          <cell r="AZ23">
            <v>7305</v>
          </cell>
          <cell r="BA23">
            <v>1.0057827344072696</v>
          </cell>
          <cell r="BB23">
            <v>7662</v>
          </cell>
          <cell r="BC23">
            <v>1.048870636550308</v>
          </cell>
          <cell r="BD23">
            <v>8269</v>
          </cell>
          <cell r="BE23">
            <v>1.0792221352127382</v>
          </cell>
          <cell r="BF23">
            <v>8798</v>
          </cell>
          <cell r="BG23">
            <v>1.0639738783407908</v>
          </cell>
          <cell r="BH23">
            <v>9163</v>
          </cell>
          <cell r="BI23">
            <v>1.0414867015230733</v>
          </cell>
          <cell r="BJ23">
            <v>9689</v>
          </cell>
          <cell r="BK23">
            <v>1.0574047800938557</v>
          </cell>
          <cell r="BL23">
            <v>10072</v>
          </cell>
          <cell r="BM23">
            <v>1.0395293631953761</v>
          </cell>
          <cell r="BN23">
            <v>10256</v>
          </cell>
          <cell r="BO23">
            <v>1.0182684670373312</v>
          </cell>
          <cell r="BP23">
            <v>10441</v>
          </cell>
          <cell r="BQ23">
            <v>1.0180382215288613</v>
          </cell>
          <cell r="BR23">
            <v>10609</v>
          </cell>
          <cell r="BS23">
            <v>1.0160904127957093</v>
          </cell>
          <cell r="BT23">
            <v>10712</v>
          </cell>
          <cell r="BU23">
            <v>1.0097087378640777</v>
          </cell>
          <cell r="BV23">
            <v>10820</v>
          </cell>
          <cell r="BW23">
            <v>1.0100821508588498</v>
          </cell>
          <cell r="BX23">
            <v>10932</v>
          </cell>
          <cell r="BY23">
            <v>1.010351201478743</v>
          </cell>
          <cell r="BZ23">
            <v>10913</v>
          </cell>
          <cell r="CA23">
            <v>0.9982619831686791</v>
          </cell>
          <cell r="CB23">
            <v>10737</v>
          </cell>
          <cell r="CC23">
            <v>0.983872445706955</v>
          </cell>
          <cell r="CD23">
            <v>10684</v>
          </cell>
          <cell r="CE23">
            <v>0.9950637980814008</v>
          </cell>
          <cell r="CF23">
            <v>10685</v>
          </cell>
          <cell r="CG23">
            <v>1.000093597903407</v>
          </cell>
          <cell r="CH23">
            <v>10753</v>
          </cell>
          <cell r="CI23">
            <v>1.0063640617688348</v>
          </cell>
          <cell r="CJ23">
            <v>11233</v>
          </cell>
          <cell r="CK23">
            <v>1.0446387054775412</v>
          </cell>
          <cell r="CL23">
            <v>11941</v>
          </cell>
          <cell r="CM23">
            <v>1.0630285765156235</v>
          </cell>
          <cell r="CN23">
            <v>12407</v>
          </cell>
        </row>
        <row r="24">
          <cell r="B24" t="str">
            <v> 90+</v>
          </cell>
          <cell r="C24">
            <v>757</v>
          </cell>
          <cell r="D24">
            <v>691</v>
          </cell>
          <cell r="E24">
            <v>0.9128137384412153</v>
          </cell>
          <cell r="F24">
            <v>627</v>
          </cell>
          <cell r="G24">
            <v>0.9073806078147613</v>
          </cell>
          <cell r="H24">
            <v>592</v>
          </cell>
          <cell r="I24">
            <v>0.9441786283891547</v>
          </cell>
          <cell r="J24">
            <v>661</v>
          </cell>
          <cell r="K24">
            <v>1.116554054054054</v>
          </cell>
          <cell r="L24">
            <v>771</v>
          </cell>
          <cell r="M24">
            <v>1.1664145234493193</v>
          </cell>
          <cell r="N24">
            <v>920</v>
          </cell>
          <cell r="O24">
            <v>1.1932555123216602</v>
          </cell>
          <cell r="P24">
            <v>1044</v>
          </cell>
          <cell r="Q24">
            <v>1.1347826086956523</v>
          </cell>
          <cell r="R24">
            <v>1172</v>
          </cell>
          <cell r="S24">
            <v>1.1226053639846743</v>
          </cell>
          <cell r="T24">
            <v>1258</v>
          </cell>
          <cell r="U24">
            <v>1.0733788395904438</v>
          </cell>
          <cell r="V24">
            <v>1366</v>
          </cell>
          <cell r="W24">
            <v>1.0858505564387917</v>
          </cell>
          <cell r="X24">
            <v>1427</v>
          </cell>
          <cell r="Y24">
            <v>1.0446559297218154</v>
          </cell>
          <cell r="Z24">
            <v>1500</v>
          </cell>
          <cell r="AA24">
            <v>1.051156271899089</v>
          </cell>
          <cell r="AB24">
            <v>1614</v>
          </cell>
          <cell r="AC24">
            <v>1.076</v>
          </cell>
          <cell r="AD24">
            <v>1715</v>
          </cell>
          <cell r="AE24">
            <v>1.0625774473358116</v>
          </cell>
          <cell r="AF24">
            <v>1840</v>
          </cell>
          <cell r="AG24">
            <v>1.0728862973760933</v>
          </cell>
          <cell r="AH24">
            <v>1958</v>
          </cell>
          <cell r="AI24">
            <v>1.0641304347826086</v>
          </cell>
          <cell r="AJ24">
            <v>2073</v>
          </cell>
          <cell r="AK24">
            <v>1.0587334014300307</v>
          </cell>
          <cell r="AL24">
            <v>2143</v>
          </cell>
          <cell r="AM24">
            <v>1.0337674867342017</v>
          </cell>
          <cell r="AN24">
            <v>2215</v>
          </cell>
          <cell r="AO24">
            <v>1.0335977601493234</v>
          </cell>
          <cell r="AP24">
            <v>2311</v>
          </cell>
          <cell r="AQ24">
            <v>1.0433408577878105</v>
          </cell>
          <cell r="AR24">
            <v>2414</v>
          </cell>
          <cell r="AS24">
            <v>1.0445694504543488</v>
          </cell>
          <cell r="AT24">
            <v>2545</v>
          </cell>
          <cell r="AU24">
            <v>1.0542667771333887</v>
          </cell>
          <cell r="AV24">
            <v>2699</v>
          </cell>
          <cell r="AW24">
            <v>1.0605108055009824</v>
          </cell>
          <cell r="AX24">
            <v>2889</v>
          </cell>
          <cell r="AY24">
            <v>1.070396443127084</v>
          </cell>
          <cell r="AZ24">
            <v>3215</v>
          </cell>
          <cell r="BA24">
            <v>1.1128418137763931</v>
          </cell>
          <cell r="BB24">
            <v>3518</v>
          </cell>
          <cell r="BC24">
            <v>1.0942457231726284</v>
          </cell>
          <cell r="BD24">
            <v>3772</v>
          </cell>
          <cell r="BE24">
            <v>1.0722001137009665</v>
          </cell>
          <cell r="BF24">
            <v>4079</v>
          </cell>
          <cell r="BG24">
            <v>1.081389183457052</v>
          </cell>
          <cell r="BH24">
            <v>4369</v>
          </cell>
          <cell r="BI24">
            <v>1.0710958568276538</v>
          </cell>
          <cell r="BJ24">
            <v>4556</v>
          </cell>
          <cell r="BK24">
            <v>1.0428015564202335</v>
          </cell>
          <cell r="BL24">
            <v>4905</v>
          </cell>
          <cell r="BM24">
            <v>1.0766022827041264</v>
          </cell>
          <cell r="BN24">
            <v>5362</v>
          </cell>
          <cell r="BO24">
            <v>1.0931702344546381</v>
          </cell>
          <cell r="BP24">
            <v>5807</v>
          </cell>
          <cell r="BQ24">
            <v>1.0829914211115255</v>
          </cell>
          <cell r="BR24">
            <v>6155</v>
          </cell>
          <cell r="BS24">
            <v>1.059927673497503</v>
          </cell>
          <cell r="BT24">
            <v>6533</v>
          </cell>
          <cell r="BU24">
            <v>1.0614134849715677</v>
          </cell>
          <cell r="BV24">
            <v>6930</v>
          </cell>
          <cell r="BW24">
            <v>1.0607684065513547</v>
          </cell>
          <cell r="BX24">
            <v>7278</v>
          </cell>
          <cell r="BY24">
            <v>1.0502164502164502</v>
          </cell>
          <cell r="BZ24">
            <v>7627</v>
          </cell>
          <cell r="CA24">
            <v>1.047952734267656</v>
          </cell>
          <cell r="CB24">
            <v>7910</v>
          </cell>
          <cell r="CC24">
            <v>1.03710502163367</v>
          </cell>
          <cell r="CD24">
            <v>8185</v>
          </cell>
          <cell r="CE24">
            <v>1.0347661188369153</v>
          </cell>
          <cell r="CF24">
            <v>8481</v>
          </cell>
          <cell r="CG24">
            <v>1.036163714111179</v>
          </cell>
          <cell r="CH24">
            <v>8755</v>
          </cell>
          <cell r="CI24">
            <v>1.0323075109067328</v>
          </cell>
          <cell r="CJ24">
            <v>8957</v>
          </cell>
          <cell r="CK24">
            <v>1.023072529982867</v>
          </cell>
          <cell r="CL24">
            <v>9036</v>
          </cell>
          <cell r="CM24">
            <v>1.0088199173830523</v>
          </cell>
          <cell r="CN24">
            <v>9189</v>
          </cell>
        </row>
        <row r="25">
          <cell r="B25" t="str">
            <v>Muži</v>
          </cell>
          <cell r="C25">
            <v>612968</v>
          </cell>
          <cell r="D25">
            <v>611791</v>
          </cell>
          <cell r="E25">
            <v>0.9980798345101213</v>
          </cell>
          <cell r="F25">
            <v>610579</v>
          </cell>
          <cell r="G25">
            <v>0.9980189313017027</v>
          </cell>
          <cell r="H25">
            <v>609313</v>
          </cell>
          <cell r="I25">
            <v>0.9979265582340696</v>
          </cell>
          <cell r="J25">
            <v>607989</v>
          </cell>
          <cell r="K25">
            <v>0.9978270609686647</v>
          </cell>
          <cell r="L25">
            <v>606617</v>
          </cell>
          <cell r="M25">
            <v>0.997743380225629</v>
          </cell>
          <cell r="N25">
            <v>605167</v>
          </cell>
          <cell r="O25">
            <v>0.9976096944200377</v>
          </cell>
          <cell r="P25">
            <v>603657</v>
          </cell>
          <cell r="Q25">
            <v>0.9975048209832988</v>
          </cell>
          <cell r="R25">
            <v>602067</v>
          </cell>
          <cell r="S25">
            <v>0.9973660539014705</v>
          </cell>
          <cell r="T25">
            <v>600396</v>
          </cell>
          <cell r="U25">
            <v>0.9972245613860251</v>
          </cell>
          <cell r="V25">
            <v>598629</v>
          </cell>
          <cell r="W25">
            <v>0.9970569424180041</v>
          </cell>
          <cell r="X25">
            <v>596752</v>
          </cell>
          <cell r="Y25">
            <v>0.9968645020538598</v>
          </cell>
          <cell r="Z25">
            <v>594768</v>
          </cell>
          <cell r="AA25">
            <v>0.9966753358178942</v>
          </cell>
          <cell r="AB25">
            <v>592657</v>
          </cell>
          <cell r="AC25">
            <v>0.9964507169181933</v>
          </cell>
          <cell r="AD25">
            <v>590400</v>
          </cell>
          <cell r="AE25">
            <v>0.9961917264117356</v>
          </cell>
          <cell r="AF25">
            <v>588011</v>
          </cell>
          <cell r="AG25">
            <v>0.9959535907859078</v>
          </cell>
          <cell r="AH25">
            <v>585468</v>
          </cell>
          <cell r="AI25">
            <v>0.9956752509731961</v>
          </cell>
          <cell r="AJ25">
            <v>582768</v>
          </cell>
          <cell r="AK25">
            <v>0.9953883047408227</v>
          </cell>
          <cell r="AL25">
            <v>579926</v>
          </cell>
          <cell r="AM25">
            <v>0.995123273755594</v>
          </cell>
          <cell r="AN25">
            <v>576931</v>
          </cell>
          <cell r="AO25">
            <v>0.9948355479837082</v>
          </cell>
          <cell r="AP25">
            <v>573802</v>
          </cell>
          <cell r="AQ25">
            <v>0.9945764744830837</v>
          </cell>
          <cell r="AR25">
            <v>570543</v>
          </cell>
          <cell r="AS25">
            <v>0.994320340465875</v>
          </cell>
          <cell r="AT25">
            <v>567177</v>
          </cell>
          <cell r="AU25">
            <v>0.9941003570283046</v>
          </cell>
          <cell r="AV25">
            <v>563728</v>
          </cell>
          <cell r="AW25">
            <v>0.9939190058835249</v>
          </cell>
          <cell r="AX25">
            <v>560191</v>
          </cell>
          <cell r="AY25">
            <v>0.9937256974995033</v>
          </cell>
          <cell r="AZ25">
            <v>556605</v>
          </cell>
          <cell r="BA25">
            <v>0.993598611902012</v>
          </cell>
          <cell r="BB25">
            <v>552946</v>
          </cell>
          <cell r="BC25">
            <v>0.9934262178744352</v>
          </cell>
          <cell r="BD25">
            <v>549236</v>
          </cell>
          <cell r="BE25">
            <v>0.9932904840617348</v>
          </cell>
          <cell r="BF25">
            <v>545480</v>
          </cell>
          <cell r="BG25">
            <v>0.9931614096672469</v>
          </cell>
          <cell r="BH25">
            <v>541695</v>
          </cell>
          <cell r="BI25">
            <v>0.9930611571459999</v>
          </cell>
          <cell r="BJ25">
            <v>537880</v>
          </cell>
          <cell r="BK25">
            <v>0.9929572914647542</v>
          </cell>
          <cell r="BL25">
            <v>534060</v>
          </cell>
          <cell r="BM25">
            <v>0.9928980441734215</v>
          </cell>
          <cell r="BN25">
            <v>530216</v>
          </cell>
          <cell r="BO25">
            <v>0.9928023068569075</v>
          </cell>
          <cell r="BP25">
            <v>526367</v>
          </cell>
          <cell r="BQ25">
            <v>0.9927406943585256</v>
          </cell>
          <cell r="BR25">
            <v>522512</v>
          </cell>
          <cell r="BS25">
            <v>0.9926762126045136</v>
          </cell>
          <cell r="BT25">
            <v>518648</v>
          </cell>
          <cell r="BU25">
            <v>0.9926049545273601</v>
          </cell>
          <cell r="BV25">
            <v>514774</v>
          </cell>
          <cell r="BW25">
            <v>0.9925305795067174</v>
          </cell>
          <cell r="BX25">
            <v>510903</v>
          </cell>
          <cell r="BY25">
            <v>0.9924801951924533</v>
          </cell>
          <cell r="BZ25">
            <v>507007</v>
          </cell>
          <cell r="CA25">
            <v>0.992374286312666</v>
          </cell>
          <cell r="CB25">
            <v>503107</v>
          </cell>
          <cell r="CC25">
            <v>0.9923077985116576</v>
          </cell>
          <cell r="CD25">
            <v>499185</v>
          </cell>
          <cell r="CE25">
            <v>0.9922044415998982</v>
          </cell>
          <cell r="CF25">
            <v>495244</v>
          </cell>
          <cell r="CG25">
            <v>0.9921051313641235</v>
          </cell>
          <cell r="CH25">
            <v>491282</v>
          </cell>
          <cell r="CI25">
            <v>0.9919999030780787</v>
          </cell>
          <cell r="CJ25">
            <v>487285</v>
          </cell>
          <cell r="CK25">
            <v>0.99186414320085</v>
          </cell>
          <cell r="CL25">
            <v>483264</v>
          </cell>
          <cell r="CM25">
            <v>0.9917481555968273</v>
          </cell>
          <cell r="CN25">
            <v>479213</v>
          </cell>
        </row>
        <row r="28">
          <cell r="B28" t="str">
            <v>Věková skupina</v>
          </cell>
          <cell r="C28">
            <v>2005</v>
          </cell>
          <cell r="D28">
            <v>2006</v>
          </cell>
          <cell r="E28" t="str">
            <v>Index</v>
          </cell>
          <cell r="F28">
            <v>2007</v>
          </cell>
          <cell r="G28" t="str">
            <v>Index</v>
          </cell>
          <cell r="H28">
            <v>2008</v>
          </cell>
          <cell r="I28" t="str">
            <v>Index</v>
          </cell>
          <cell r="J28">
            <v>2009</v>
          </cell>
          <cell r="K28" t="str">
            <v>Index</v>
          </cell>
          <cell r="L28">
            <v>2010</v>
          </cell>
          <cell r="M28" t="str">
            <v>Index</v>
          </cell>
          <cell r="N28">
            <v>2011</v>
          </cell>
          <cell r="O28" t="str">
            <v>Index</v>
          </cell>
          <cell r="P28">
            <v>2012</v>
          </cell>
          <cell r="Q28" t="str">
            <v>Index</v>
          </cell>
          <cell r="R28">
            <v>2013</v>
          </cell>
          <cell r="S28" t="str">
            <v>Index</v>
          </cell>
          <cell r="T28">
            <v>2014</v>
          </cell>
          <cell r="U28" t="str">
            <v>Index</v>
          </cell>
          <cell r="V28">
            <v>2015</v>
          </cell>
          <cell r="W28" t="str">
            <v>Index</v>
          </cell>
          <cell r="X28">
            <v>2016</v>
          </cell>
          <cell r="Y28" t="str">
            <v>Index</v>
          </cell>
          <cell r="Z28">
            <v>2017</v>
          </cell>
          <cell r="AA28" t="str">
            <v>Index</v>
          </cell>
          <cell r="AB28">
            <v>2018</v>
          </cell>
          <cell r="AC28" t="str">
            <v>Index</v>
          </cell>
          <cell r="AD28">
            <v>2019</v>
          </cell>
          <cell r="AE28" t="str">
            <v>Index</v>
          </cell>
          <cell r="AF28">
            <v>2020</v>
          </cell>
          <cell r="AG28" t="str">
            <v>Index</v>
          </cell>
          <cell r="AH28">
            <v>2021</v>
          </cell>
          <cell r="AI28" t="str">
            <v>Index</v>
          </cell>
          <cell r="AJ28">
            <v>2022</v>
          </cell>
          <cell r="AK28" t="str">
            <v>Index</v>
          </cell>
          <cell r="AL28">
            <v>2023</v>
          </cell>
          <cell r="AM28" t="str">
            <v>Index</v>
          </cell>
          <cell r="AN28">
            <v>2024</v>
          </cell>
          <cell r="AO28" t="str">
            <v>Index</v>
          </cell>
          <cell r="AP28">
            <v>2025</v>
          </cell>
          <cell r="AQ28" t="str">
            <v>Index</v>
          </cell>
          <cell r="AR28">
            <v>2026</v>
          </cell>
          <cell r="AS28" t="str">
            <v>Index</v>
          </cell>
          <cell r="AT28">
            <v>2027</v>
          </cell>
          <cell r="AU28" t="str">
            <v>Index</v>
          </cell>
          <cell r="AV28">
            <v>2028</v>
          </cell>
          <cell r="AW28" t="str">
            <v>Index</v>
          </cell>
          <cell r="AX28">
            <v>2029</v>
          </cell>
          <cell r="AY28" t="str">
            <v>Index</v>
          </cell>
          <cell r="AZ28">
            <v>2030</v>
          </cell>
          <cell r="BA28" t="str">
            <v>Index</v>
          </cell>
          <cell r="BB28">
            <v>2031</v>
          </cell>
          <cell r="BC28" t="str">
            <v>Index</v>
          </cell>
          <cell r="BD28">
            <v>2032</v>
          </cell>
          <cell r="BE28" t="str">
            <v>Index</v>
          </cell>
          <cell r="BF28">
            <v>2033</v>
          </cell>
          <cell r="BG28" t="str">
            <v>Index</v>
          </cell>
          <cell r="BH28">
            <v>2034</v>
          </cell>
          <cell r="BI28" t="str">
            <v>Index</v>
          </cell>
          <cell r="BJ28">
            <v>2035</v>
          </cell>
          <cell r="BK28" t="str">
            <v>Index</v>
          </cell>
          <cell r="BL28">
            <v>2036</v>
          </cell>
          <cell r="BM28" t="str">
            <v>Index</v>
          </cell>
          <cell r="BN28">
            <v>2037</v>
          </cell>
          <cell r="BO28" t="str">
            <v>Index</v>
          </cell>
          <cell r="BP28">
            <v>2038</v>
          </cell>
          <cell r="BQ28" t="str">
            <v>Index</v>
          </cell>
          <cell r="BR28">
            <v>2039</v>
          </cell>
          <cell r="BS28" t="str">
            <v>Index</v>
          </cell>
          <cell r="BT28">
            <v>2040</v>
          </cell>
          <cell r="BU28" t="str">
            <v>Index</v>
          </cell>
          <cell r="BV28">
            <v>2041</v>
          </cell>
          <cell r="BW28" t="str">
            <v>Index</v>
          </cell>
          <cell r="BX28">
            <v>2042</v>
          </cell>
          <cell r="BY28" t="str">
            <v>Index</v>
          </cell>
          <cell r="BZ28">
            <v>2043</v>
          </cell>
          <cell r="CA28" t="str">
            <v>Index</v>
          </cell>
          <cell r="CB28">
            <v>2044</v>
          </cell>
          <cell r="CC28" t="str">
            <v>Index</v>
          </cell>
          <cell r="CD28">
            <v>2045</v>
          </cell>
          <cell r="CE28" t="str">
            <v>Index</v>
          </cell>
          <cell r="CF28">
            <v>2046</v>
          </cell>
          <cell r="CG28" t="str">
            <v>Index</v>
          </cell>
          <cell r="CH28">
            <v>2047</v>
          </cell>
          <cell r="CI28" t="str">
            <v>Index</v>
          </cell>
          <cell r="CJ28">
            <v>2048</v>
          </cell>
          <cell r="CK28" t="str">
            <v>Index</v>
          </cell>
          <cell r="CL28">
            <v>2049</v>
          </cell>
          <cell r="CM28" t="str">
            <v>Index</v>
          </cell>
          <cell r="CN28">
            <v>2050</v>
          </cell>
        </row>
        <row r="29">
          <cell r="B29" t="str">
            <v>   0-4</v>
          </cell>
          <cell r="C29">
            <v>27699</v>
          </cell>
          <cell r="D29">
            <v>27848</v>
          </cell>
          <cell r="E29">
            <v>1.005379255568793</v>
          </cell>
          <cell r="F29">
            <v>27784</v>
          </cell>
          <cell r="G29">
            <v>0.997701809824763</v>
          </cell>
          <cell r="H29">
            <v>27903</v>
          </cell>
          <cell r="I29">
            <v>1.0042830405989058</v>
          </cell>
          <cell r="J29">
            <v>27934</v>
          </cell>
          <cell r="K29">
            <v>1.0011109916496435</v>
          </cell>
          <cell r="L29">
            <v>27892</v>
          </cell>
          <cell r="M29">
            <v>0.9984964559318393</v>
          </cell>
          <cell r="N29">
            <v>27828</v>
          </cell>
          <cell r="O29">
            <v>0.997705435250251</v>
          </cell>
          <cell r="P29">
            <v>27744</v>
          </cell>
          <cell r="Q29">
            <v>0.9969814575247952</v>
          </cell>
          <cell r="R29">
            <v>27637</v>
          </cell>
          <cell r="S29">
            <v>0.9961433102652826</v>
          </cell>
          <cell r="T29">
            <v>27502</v>
          </cell>
          <cell r="U29">
            <v>0.9951152440568802</v>
          </cell>
          <cell r="V29">
            <v>27336</v>
          </cell>
          <cell r="W29">
            <v>0.9939640753399753</v>
          </cell>
          <cell r="X29">
            <v>27130</v>
          </cell>
          <cell r="Y29">
            <v>0.9924641498390401</v>
          </cell>
          <cell r="Z29">
            <v>26885</v>
          </cell>
          <cell r="AA29">
            <v>0.9909694065610026</v>
          </cell>
          <cell r="AB29">
            <v>26595</v>
          </cell>
          <cell r="AC29">
            <v>0.989213315975451</v>
          </cell>
          <cell r="AD29">
            <v>26263</v>
          </cell>
          <cell r="AE29">
            <v>0.9875164504606129</v>
          </cell>
          <cell r="AF29">
            <v>25887</v>
          </cell>
          <cell r="AG29">
            <v>0.985683280661006</v>
          </cell>
          <cell r="AH29">
            <v>25470</v>
          </cell>
          <cell r="AI29">
            <v>0.9838915285664619</v>
          </cell>
          <cell r="AJ29">
            <v>25019</v>
          </cell>
          <cell r="AK29">
            <v>0.9822928936003141</v>
          </cell>
          <cell r="AL29">
            <v>24541</v>
          </cell>
          <cell r="AM29">
            <v>0.9808945201646748</v>
          </cell>
          <cell r="AN29">
            <v>24048</v>
          </cell>
          <cell r="AO29">
            <v>0.9799111690640153</v>
          </cell>
          <cell r="AP29">
            <v>23554</v>
          </cell>
          <cell r="AQ29">
            <v>0.979457751164338</v>
          </cell>
          <cell r="AR29">
            <v>23074</v>
          </cell>
          <cell r="AS29">
            <v>0.9796212957459455</v>
          </cell>
          <cell r="AT29">
            <v>22624</v>
          </cell>
          <cell r="AU29">
            <v>0.9804975296870937</v>
          </cell>
          <cell r="AV29">
            <v>22217</v>
          </cell>
          <cell r="AW29">
            <v>0.9820102545968883</v>
          </cell>
          <cell r="AX29">
            <v>21866</v>
          </cell>
          <cell r="AY29">
            <v>0.9842012873025161</v>
          </cell>
          <cell r="AZ29">
            <v>21583</v>
          </cell>
          <cell r="BA29">
            <v>0.9870575322418367</v>
          </cell>
          <cell r="BB29">
            <v>21337</v>
          </cell>
          <cell r="BC29">
            <v>0.9886021405735996</v>
          </cell>
          <cell r="BD29">
            <v>21126</v>
          </cell>
          <cell r="BE29">
            <v>0.990111074659043</v>
          </cell>
          <cell r="BF29">
            <v>20950</v>
          </cell>
          <cell r="BG29">
            <v>0.9916690334185364</v>
          </cell>
          <cell r="BH29">
            <v>20798</v>
          </cell>
          <cell r="BI29">
            <v>0.9927446300715991</v>
          </cell>
          <cell r="BJ29">
            <v>20661</v>
          </cell>
          <cell r="BK29">
            <v>0.9934128281565535</v>
          </cell>
          <cell r="BL29">
            <v>20562</v>
          </cell>
          <cell r="BM29">
            <v>0.9952083635835632</v>
          </cell>
          <cell r="BN29">
            <v>20485</v>
          </cell>
          <cell r="BO29">
            <v>0.9962552280906527</v>
          </cell>
          <cell r="BP29">
            <v>20419</v>
          </cell>
          <cell r="BQ29">
            <v>0.9967781303392726</v>
          </cell>
          <cell r="BR29">
            <v>20357</v>
          </cell>
          <cell r="BS29">
            <v>0.996963612321857</v>
          </cell>
          <cell r="BT29">
            <v>20290</v>
          </cell>
          <cell r="BU29">
            <v>0.9967087488333252</v>
          </cell>
          <cell r="BV29">
            <v>20211</v>
          </cell>
          <cell r="BW29">
            <v>0.9961064563824544</v>
          </cell>
          <cell r="BX29">
            <v>20119</v>
          </cell>
          <cell r="BY29">
            <v>0.9954480233536194</v>
          </cell>
          <cell r="BZ29">
            <v>20009</v>
          </cell>
          <cell r="CA29">
            <v>0.9945325314379442</v>
          </cell>
          <cell r="CB29">
            <v>19878</v>
          </cell>
          <cell r="CC29">
            <v>0.9934529461742216</v>
          </cell>
          <cell r="CD29">
            <v>19724</v>
          </cell>
          <cell r="CE29">
            <v>0.9922527417245196</v>
          </cell>
          <cell r="CF29">
            <v>19551</v>
          </cell>
          <cell r="CG29">
            <v>0.9912289596430744</v>
          </cell>
          <cell r="CH29">
            <v>19355</v>
          </cell>
          <cell r="CI29">
            <v>0.9899749373433584</v>
          </cell>
          <cell r="CJ29">
            <v>19139</v>
          </cell>
          <cell r="CK29">
            <v>0.988840092999225</v>
          </cell>
          <cell r="CL29">
            <v>18907</v>
          </cell>
          <cell r="CM29">
            <v>0.9878781545535295</v>
          </cell>
          <cell r="CN29">
            <v>18659</v>
          </cell>
        </row>
        <row r="30">
          <cell r="B30" t="str">
            <v>   5-9</v>
          </cell>
          <cell r="C30">
            <v>27935</v>
          </cell>
          <cell r="D30">
            <v>27614</v>
          </cell>
          <cell r="E30">
            <v>0.9885090388401647</v>
          </cell>
          <cell r="F30">
            <v>27574</v>
          </cell>
          <cell r="G30">
            <v>0.9985514594046498</v>
          </cell>
          <cell r="H30">
            <v>27395</v>
          </cell>
          <cell r="I30">
            <v>0.9935083774570247</v>
          </cell>
          <cell r="J30">
            <v>27365</v>
          </cell>
          <cell r="K30">
            <v>0.9989049096550465</v>
          </cell>
          <cell r="L30">
            <v>27672</v>
          </cell>
          <cell r="M30">
            <v>1.0112187100310617</v>
          </cell>
          <cell r="N30">
            <v>27821</v>
          </cell>
          <cell r="O30">
            <v>1.005384504191963</v>
          </cell>
          <cell r="P30">
            <v>27757</v>
          </cell>
          <cell r="Q30">
            <v>0.997699579454369</v>
          </cell>
          <cell r="R30">
            <v>27876</v>
          </cell>
          <cell r="S30">
            <v>1.0042872068307094</v>
          </cell>
          <cell r="T30">
            <v>27907</v>
          </cell>
          <cell r="U30">
            <v>1.001112067728512</v>
          </cell>
          <cell r="V30">
            <v>27864</v>
          </cell>
          <cell r="W30">
            <v>0.9984591679506933</v>
          </cell>
          <cell r="X30">
            <v>27800</v>
          </cell>
          <cell r="Y30">
            <v>0.9977031294860752</v>
          </cell>
          <cell r="Z30">
            <v>27716</v>
          </cell>
          <cell r="AA30">
            <v>0.9969784172661871</v>
          </cell>
          <cell r="AB30">
            <v>27608</v>
          </cell>
          <cell r="AC30">
            <v>0.9961033338144032</v>
          </cell>
          <cell r="AD30">
            <v>27475</v>
          </cell>
          <cell r="AE30">
            <v>0.9951825557809331</v>
          </cell>
          <cell r="AF30">
            <v>27309</v>
          </cell>
          <cell r="AG30">
            <v>0.9939581437670609</v>
          </cell>
          <cell r="AH30">
            <v>27104</v>
          </cell>
          <cell r="AI30">
            <v>0.9924933172214289</v>
          </cell>
          <cell r="AJ30">
            <v>26858</v>
          </cell>
          <cell r="AK30">
            <v>0.9909238488783944</v>
          </cell>
          <cell r="AL30">
            <v>26569</v>
          </cell>
          <cell r="AM30">
            <v>0.9892397051157942</v>
          </cell>
          <cell r="AN30">
            <v>26237</v>
          </cell>
          <cell r="AO30">
            <v>0.9875042342579698</v>
          </cell>
          <cell r="AP30">
            <v>25861</v>
          </cell>
          <cell r="AQ30">
            <v>0.9856690932652361</v>
          </cell>
          <cell r="AR30">
            <v>25444</v>
          </cell>
          <cell r="AS30">
            <v>0.9838753335137852</v>
          </cell>
          <cell r="AT30">
            <v>24993</v>
          </cell>
          <cell r="AU30">
            <v>0.9822747995598177</v>
          </cell>
          <cell r="AV30">
            <v>24517</v>
          </cell>
          <cell r="AW30">
            <v>0.9809546673068459</v>
          </cell>
          <cell r="AX30">
            <v>24025</v>
          </cell>
          <cell r="AY30">
            <v>0.9799322918791042</v>
          </cell>
          <cell r="AZ30">
            <v>23533</v>
          </cell>
          <cell r="BA30">
            <v>0.9795213319458898</v>
          </cell>
          <cell r="BB30">
            <v>23052</v>
          </cell>
          <cell r="BC30">
            <v>0.9795606170059066</v>
          </cell>
          <cell r="BD30">
            <v>22601</v>
          </cell>
          <cell r="BE30">
            <v>0.9804355370466771</v>
          </cell>
          <cell r="BF30">
            <v>22196</v>
          </cell>
          <cell r="BG30">
            <v>0.982080438918632</v>
          </cell>
          <cell r="BH30">
            <v>21845</v>
          </cell>
          <cell r="BI30">
            <v>0.9841863398810596</v>
          </cell>
          <cell r="BJ30">
            <v>21561</v>
          </cell>
          <cell r="BK30">
            <v>0.9869993133440147</v>
          </cell>
          <cell r="BL30">
            <v>21316</v>
          </cell>
          <cell r="BM30">
            <v>0.9886368906822504</v>
          </cell>
          <cell r="BN30">
            <v>21106</v>
          </cell>
          <cell r="BO30">
            <v>0.9901482454494277</v>
          </cell>
          <cell r="BP30">
            <v>20930</v>
          </cell>
          <cell r="BQ30">
            <v>0.991661139012603</v>
          </cell>
          <cell r="BR30">
            <v>20779</v>
          </cell>
          <cell r="BS30">
            <v>0.9927854753941711</v>
          </cell>
          <cell r="BT30">
            <v>20644</v>
          </cell>
          <cell r="BU30">
            <v>0.9935030559699697</v>
          </cell>
          <cell r="BV30">
            <v>20542</v>
          </cell>
          <cell r="BW30">
            <v>0.9950590970742105</v>
          </cell>
          <cell r="BX30">
            <v>20465</v>
          </cell>
          <cell r="BY30">
            <v>0.996251582124428</v>
          </cell>
          <cell r="BZ30">
            <v>20401</v>
          </cell>
          <cell r="CA30">
            <v>0.9968727095040313</v>
          </cell>
          <cell r="CB30">
            <v>20338</v>
          </cell>
          <cell r="CC30">
            <v>0.9969119160825449</v>
          </cell>
          <cell r="CD30">
            <v>20271</v>
          </cell>
          <cell r="CE30">
            <v>0.9967056741075818</v>
          </cell>
          <cell r="CF30">
            <v>20195</v>
          </cell>
          <cell r="CG30">
            <v>0.9962508016378077</v>
          </cell>
          <cell r="CH30">
            <v>20101</v>
          </cell>
          <cell r="CI30">
            <v>0.9953453825204258</v>
          </cell>
          <cell r="CJ30">
            <v>19989</v>
          </cell>
          <cell r="CK30">
            <v>0.9944281379035869</v>
          </cell>
          <cell r="CL30">
            <v>19859</v>
          </cell>
          <cell r="CM30">
            <v>0.9934964230326679</v>
          </cell>
          <cell r="CN30">
            <v>19708</v>
          </cell>
        </row>
        <row r="31">
          <cell r="B31" t="str">
            <v> 10-14</v>
          </cell>
          <cell r="C31">
            <v>36294</v>
          </cell>
          <cell r="D31">
            <v>33794</v>
          </cell>
          <cell r="E31">
            <v>0.9311180911445418</v>
          </cell>
          <cell r="F31">
            <v>31786</v>
          </cell>
          <cell r="G31">
            <v>0.9405811682547198</v>
          </cell>
          <cell r="H31">
            <v>29802</v>
          </cell>
          <cell r="I31">
            <v>0.937582583527339</v>
          </cell>
          <cell r="J31">
            <v>28638</v>
          </cell>
          <cell r="K31">
            <v>0.9609422186430441</v>
          </cell>
          <cell r="L31">
            <v>27916</v>
          </cell>
          <cell r="M31">
            <v>0.9747887422306027</v>
          </cell>
          <cell r="N31">
            <v>27596</v>
          </cell>
          <cell r="O31">
            <v>0.9885370396905001</v>
          </cell>
          <cell r="P31">
            <v>27556</v>
          </cell>
          <cell r="Q31">
            <v>0.9985505145673286</v>
          </cell>
          <cell r="R31">
            <v>27377</v>
          </cell>
          <cell r="S31">
            <v>0.9935041370300479</v>
          </cell>
          <cell r="T31">
            <v>27346</v>
          </cell>
          <cell r="U31">
            <v>0.9988676626365197</v>
          </cell>
          <cell r="V31">
            <v>27655</v>
          </cell>
          <cell r="W31">
            <v>1.0112996416294888</v>
          </cell>
          <cell r="X31">
            <v>27802</v>
          </cell>
          <cell r="Y31">
            <v>1.0053154944856264</v>
          </cell>
          <cell r="Z31">
            <v>27740</v>
          </cell>
          <cell r="AA31">
            <v>0.9977699446083016</v>
          </cell>
          <cell r="AB31">
            <v>27857</v>
          </cell>
          <cell r="AC31">
            <v>1.0042177361211246</v>
          </cell>
          <cell r="AD31">
            <v>27889</v>
          </cell>
          <cell r="AE31">
            <v>1.0011487238396095</v>
          </cell>
          <cell r="AF31">
            <v>27846</v>
          </cell>
          <cell r="AG31">
            <v>0.9984581734734125</v>
          </cell>
          <cell r="AH31">
            <v>27781</v>
          </cell>
          <cell r="AI31">
            <v>0.9976657329598506</v>
          </cell>
          <cell r="AJ31">
            <v>27698</v>
          </cell>
          <cell r="AK31">
            <v>0.9970123465677981</v>
          </cell>
          <cell r="AL31">
            <v>27591</v>
          </cell>
          <cell r="AM31">
            <v>0.9961369051917106</v>
          </cell>
          <cell r="AN31">
            <v>27458</v>
          </cell>
          <cell r="AO31">
            <v>0.9951795875466638</v>
          </cell>
          <cell r="AP31">
            <v>27292</v>
          </cell>
          <cell r="AQ31">
            <v>0.9939544030883531</v>
          </cell>
          <cell r="AR31">
            <v>27086</v>
          </cell>
          <cell r="AS31">
            <v>0.9924520005862524</v>
          </cell>
          <cell r="AT31">
            <v>26841</v>
          </cell>
          <cell r="AU31">
            <v>0.9909547367643802</v>
          </cell>
          <cell r="AV31">
            <v>26552</v>
          </cell>
          <cell r="AW31">
            <v>0.9892328899817443</v>
          </cell>
          <cell r="AX31">
            <v>26220</v>
          </cell>
          <cell r="AY31">
            <v>0.9874962338053631</v>
          </cell>
          <cell r="AZ31">
            <v>25845</v>
          </cell>
          <cell r="BA31">
            <v>0.9856979405034325</v>
          </cell>
          <cell r="BB31">
            <v>25429</v>
          </cell>
          <cell r="BC31">
            <v>0.9839040433352679</v>
          </cell>
          <cell r="BD31">
            <v>24979</v>
          </cell>
          <cell r="BE31">
            <v>0.9823036690392859</v>
          </cell>
          <cell r="BF31">
            <v>24502</v>
          </cell>
          <cell r="BG31">
            <v>0.9809039593258337</v>
          </cell>
          <cell r="BH31">
            <v>24010</v>
          </cell>
          <cell r="BI31">
            <v>0.9799200065300792</v>
          </cell>
          <cell r="BJ31">
            <v>23517</v>
          </cell>
          <cell r="BK31">
            <v>0.9794668887963348</v>
          </cell>
          <cell r="BL31">
            <v>23036</v>
          </cell>
          <cell r="BM31">
            <v>0.9795467108899945</v>
          </cell>
          <cell r="BN31">
            <v>22587</v>
          </cell>
          <cell r="BO31">
            <v>0.9805087688834867</v>
          </cell>
          <cell r="BP31">
            <v>22181</v>
          </cell>
          <cell r="BQ31">
            <v>0.9820250586620622</v>
          </cell>
          <cell r="BR31">
            <v>21831</v>
          </cell>
          <cell r="BS31">
            <v>0.9842207294531355</v>
          </cell>
          <cell r="BT31">
            <v>21547</v>
          </cell>
          <cell r="BU31">
            <v>0.9869909761348541</v>
          </cell>
          <cell r="BV31">
            <v>21302</v>
          </cell>
          <cell r="BW31">
            <v>0.9886295075880633</v>
          </cell>
          <cell r="BX31">
            <v>21093</v>
          </cell>
          <cell r="BY31">
            <v>0.9901887146746784</v>
          </cell>
          <cell r="BZ31">
            <v>20916</v>
          </cell>
          <cell r="CA31">
            <v>0.9916085905276633</v>
          </cell>
          <cell r="CB31">
            <v>20765</v>
          </cell>
          <cell r="CC31">
            <v>0.9927806463951042</v>
          </cell>
          <cell r="CD31">
            <v>20630</v>
          </cell>
          <cell r="CE31">
            <v>0.9934986756561521</v>
          </cell>
          <cell r="CF31">
            <v>20529</v>
          </cell>
          <cell r="CG31">
            <v>0.9951042171594765</v>
          </cell>
          <cell r="CH31">
            <v>20452</v>
          </cell>
          <cell r="CI31">
            <v>0.9962492084368454</v>
          </cell>
          <cell r="CJ31">
            <v>20388</v>
          </cell>
          <cell r="CK31">
            <v>0.9968707216898103</v>
          </cell>
          <cell r="CL31">
            <v>20325</v>
          </cell>
          <cell r="CM31">
            <v>0.9969099470276633</v>
          </cell>
          <cell r="CN31">
            <v>20258</v>
          </cell>
        </row>
        <row r="32">
          <cell r="B32" t="str">
            <v> 15-19</v>
          </cell>
          <cell r="C32">
            <v>42406</v>
          </cell>
          <cell r="D32">
            <v>42071</v>
          </cell>
          <cell r="E32">
            <v>0.992100174503608</v>
          </cell>
          <cell r="F32">
            <v>41397</v>
          </cell>
          <cell r="G32">
            <v>0.9839794632882508</v>
          </cell>
          <cell r="H32">
            <v>40380</v>
          </cell>
          <cell r="I32">
            <v>0.9754330023914777</v>
          </cell>
          <cell r="J32">
            <v>38806</v>
          </cell>
          <cell r="K32">
            <v>0.9610203070827142</v>
          </cell>
          <cell r="L32">
            <v>36255</v>
          </cell>
          <cell r="M32">
            <v>0.9342627428748131</v>
          </cell>
          <cell r="N32">
            <v>33757</v>
          </cell>
          <cell r="O32">
            <v>0.931099158736726</v>
          </cell>
          <cell r="P32">
            <v>31752</v>
          </cell>
          <cell r="Q32">
            <v>0.9406049115738958</v>
          </cell>
          <cell r="R32">
            <v>29772</v>
          </cell>
          <cell r="S32">
            <v>0.937641723356009</v>
          </cell>
          <cell r="T32">
            <v>28608</v>
          </cell>
          <cell r="U32">
            <v>0.9609028617492946</v>
          </cell>
          <cell r="V32">
            <v>27888</v>
          </cell>
          <cell r="W32">
            <v>0.9748322147651006</v>
          </cell>
          <cell r="X32">
            <v>27567</v>
          </cell>
          <cell r="Y32">
            <v>0.9884896729776248</v>
          </cell>
          <cell r="Z32">
            <v>27528</v>
          </cell>
          <cell r="AA32">
            <v>0.9985852649907498</v>
          </cell>
          <cell r="AB32">
            <v>27349</v>
          </cell>
          <cell r="AC32">
            <v>0.9934975297878523</v>
          </cell>
          <cell r="AD32">
            <v>27320</v>
          </cell>
          <cell r="AE32">
            <v>0.9989396321620535</v>
          </cell>
          <cell r="AF32">
            <v>27626</v>
          </cell>
          <cell r="AG32">
            <v>1.0112005856515374</v>
          </cell>
          <cell r="AH32">
            <v>27776</v>
          </cell>
          <cell r="AI32">
            <v>1.0054296677043364</v>
          </cell>
          <cell r="AJ32">
            <v>27711</v>
          </cell>
          <cell r="AK32">
            <v>0.9976598502304147</v>
          </cell>
          <cell r="AL32">
            <v>27831</v>
          </cell>
          <cell r="AM32">
            <v>1.0043304103063766</v>
          </cell>
          <cell r="AN32">
            <v>27861</v>
          </cell>
          <cell r="AO32">
            <v>1.0010779346771586</v>
          </cell>
          <cell r="AP32">
            <v>27820</v>
          </cell>
          <cell r="AQ32">
            <v>0.9985284088869746</v>
          </cell>
          <cell r="AR32">
            <v>27755</v>
          </cell>
          <cell r="AS32">
            <v>0.9976635514018691</v>
          </cell>
          <cell r="AT32">
            <v>27672</v>
          </cell>
          <cell r="AU32">
            <v>0.9970095478292199</v>
          </cell>
          <cell r="AV32">
            <v>27565</v>
          </cell>
          <cell r="AW32">
            <v>0.9961332755131541</v>
          </cell>
          <cell r="AX32">
            <v>27432</v>
          </cell>
          <cell r="AY32">
            <v>0.9951750408126248</v>
          </cell>
          <cell r="AZ32">
            <v>27265</v>
          </cell>
          <cell r="BA32">
            <v>0.9939122193059201</v>
          </cell>
          <cell r="BB32">
            <v>27061</v>
          </cell>
          <cell r="BC32">
            <v>0.9925178800660187</v>
          </cell>
          <cell r="BD32">
            <v>26817</v>
          </cell>
          <cell r="BE32">
            <v>0.9909833339492258</v>
          </cell>
          <cell r="BF32">
            <v>26527</v>
          </cell>
          <cell r="BG32">
            <v>0.9891859641272327</v>
          </cell>
          <cell r="BH32">
            <v>26196</v>
          </cell>
          <cell r="BI32">
            <v>0.987522147246202</v>
          </cell>
          <cell r="BJ32">
            <v>25822</v>
          </cell>
          <cell r="BK32">
            <v>0.98572301114674</v>
          </cell>
          <cell r="BL32">
            <v>25406</v>
          </cell>
          <cell r="BM32">
            <v>0.9838897064518628</v>
          </cell>
          <cell r="BN32">
            <v>24955</v>
          </cell>
          <cell r="BO32">
            <v>0.98224828780603</v>
          </cell>
          <cell r="BP32">
            <v>24479</v>
          </cell>
          <cell r="BQ32">
            <v>0.9809256661991584</v>
          </cell>
          <cell r="BR32">
            <v>23988</v>
          </cell>
          <cell r="BS32">
            <v>0.9799419910944075</v>
          </cell>
          <cell r="BT32">
            <v>23495</v>
          </cell>
          <cell r="BU32">
            <v>0.9794480573620143</v>
          </cell>
          <cell r="BV32">
            <v>23016</v>
          </cell>
          <cell r="BW32">
            <v>0.9796126835496914</v>
          </cell>
          <cell r="BX32">
            <v>22567</v>
          </cell>
          <cell r="BY32">
            <v>0.9804918317692041</v>
          </cell>
          <cell r="BZ32">
            <v>22162</v>
          </cell>
          <cell r="CA32">
            <v>0.9820534408649798</v>
          </cell>
          <cell r="CB32">
            <v>21813</v>
          </cell>
          <cell r="CC32">
            <v>0.9842523237974912</v>
          </cell>
          <cell r="CD32">
            <v>21530</v>
          </cell>
          <cell r="CE32">
            <v>0.9870260853619401</v>
          </cell>
          <cell r="CF32">
            <v>21284</v>
          </cell>
          <cell r="CG32">
            <v>0.9885740826753368</v>
          </cell>
          <cell r="CH32">
            <v>21075</v>
          </cell>
          <cell r="CI32">
            <v>0.9901804172148092</v>
          </cell>
          <cell r="CJ32">
            <v>20899</v>
          </cell>
          <cell r="CK32">
            <v>0.9916488730723606</v>
          </cell>
          <cell r="CL32">
            <v>20749</v>
          </cell>
          <cell r="CM32">
            <v>0.992822623092014</v>
          </cell>
          <cell r="CN32">
            <v>20613</v>
          </cell>
        </row>
        <row r="33">
          <cell r="B33" t="str">
            <v> 20-24</v>
          </cell>
          <cell r="C33">
            <v>42688</v>
          </cell>
          <cell r="D33">
            <v>42838</v>
          </cell>
          <cell r="E33">
            <v>1.003513868065967</v>
          </cell>
          <cell r="F33">
            <v>42372</v>
          </cell>
          <cell r="G33">
            <v>0.9891218077407908</v>
          </cell>
          <cell r="H33">
            <v>42474</v>
          </cell>
          <cell r="I33">
            <v>1.0024072500708014</v>
          </cell>
          <cell r="J33">
            <v>42379</v>
          </cell>
          <cell r="K33">
            <v>0.99776333757122</v>
          </cell>
          <cell r="L33">
            <v>42344</v>
          </cell>
          <cell r="M33">
            <v>0.9991741192571792</v>
          </cell>
          <cell r="N33">
            <v>42011</v>
          </cell>
          <cell r="O33">
            <v>0.9921358397883998</v>
          </cell>
          <cell r="P33">
            <v>41337</v>
          </cell>
          <cell r="Q33">
            <v>0.983956582799743</v>
          </cell>
          <cell r="R33">
            <v>40322</v>
          </cell>
          <cell r="S33">
            <v>0.9754457265887704</v>
          </cell>
          <cell r="T33">
            <v>38749</v>
          </cell>
          <cell r="U33">
            <v>0.9609890382421507</v>
          </cell>
          <cell r="V33">
            <v>36202</v>
          </cell>
          <cell r="W33">
            <v>0.9342692714650701</v>
          </cell>
          <cell r="X33">
            <v>33709</v>
          </cell>
          <cell r="Y33">
            <v>0.9311364013037954</v>
          </cell>
          <cell r="Z33">
            <v>31708</v>
          </cell>
          <cell r="AA33">
            <v>0.9406389984870509</v>
          </cell>
          <cell r="AB33">
            <v>29728</v>
          </cell>
          <cell r="AC33">
            <v>0.9375551911189605</v>
          </cell>
          <cell r="AD33">
            <v>28568</v>
          </cell>
          <cell r="AE33">
            <v>0.9609795479009687</v>
          </cell>
          <cell r="AF33">
            <v>27848</v>
          </cell>
          <cell r="AG33">
            <v>0.9747969756370765</v>
          </cell>
          <cell r="AH33">
            <v>27528</v>
          </cell>
          <cell r="AI33">
            <v>0.988509049123815</v>
          </cell>
          <cell r="AJ33">
            <v>27490</v>
          </cell>
          <cell r="AK33">
            <v>0.9986195873292647</v>
          </cell>
          <cell r="AL33">
            <v>27311</v>
          </cell>
          <cell r="AM33">
            <v>0.993488541287741</v>
          </cell>
          <cell r="AN33">
            <v>27281</v>
          </cell>
          <cell r="AO33">
            <v>0.9989015415034235</v>
          </cell>
          <cell r="AP33">
            <v>27587</v>
          </cell>
          <cell r="AQ33">
            <v>1.0112165976320515</v>
          </cell>
          <cell r="AR33">
            <v>27737</v>
          </cell>
          <cell r="AS33">
            <v>1.0054373436763693</v>
          </cell>
          <cell r="AT33">
            <v>27673</v>
          </cell>
          <cell r="AU33">
            <v>0.9976926127555251</v>
          </cell>
          <cell r="AV33">
            <v>27791</v>
          </cell>
          <cell r="AW33">
            <v>1.0042640841253208</v>
          </cell>
          <cell r="AX33">
            <v>27821</v>
          </cell>
          <cell r="AY33">
            <v>1.0010794861645858</v>
          </cell>
          <cell r="AZ33">
            <v>27780</v>
          </cell>
          <cell r="BA33">
            <v>0.9985262930879552</v>
          </cell>
          <cell r="BB33">
            <v>27715</v>
          </cell>
          <cell r="BC33">
            <v>0.9976601871850252</v>
          </cell>
          <cell r="BD33">
            <v>27632</v>
          </cell>
          <cell r="BE33">
            <v>0.9970052318239221</v>
          </cell>
          <cell r="BF33">
            <v>27526</v>
          </cell>
          <cell r="BG33">
            <v>0.9961638679791546</v>
          </cell>
          <cell r="BH33">
            <v>27393</v>
          </cell>
          <cell r="BI33">
            <v>0.9951682046065538</v>
          </cell>
          <cell r="BJ33">
            <v>27227</v>
          </cell>
          <cell r="BK33">
            <v>0.9939400576789691</v>
          </cell>
          <cell r="BL33">
            <v>27022</v>
          </cell>
          <cell r="BM33">
            <v>0.9924707092224629</v>
          </cell>
          <cell r="BN33">
            <v>26779</v>
          </cell>
          <cell r="BO33">
            <v>0.9910073273628895</v>
          </cell>
          <cell r="BP33">
            <v>26490</v>
          </cell>
          <cell r="BQ33">
            <v>0.9892079614623399</v>
          </cell>
          <cell r="BR33">
            <v>26160</v>
          </cell>
          <cell r="BS33">
            <v>0.9875424688561721</v>
          </cell>
          <cell r="BT33">
            <v>25786</v>
          </cell>
          <cell r="BU33">
            <v>0.9857033639143731</v>
          </cell>
          <cell r="BV33">
            <v>25370</v>
          </cell>
          <cell r="BW33">
            <v>0.9838672147677034</v>
          </cell>
          <cell r="BX33">
            <v>24921</v>
          </cell>
          <cell r="BY33">
            <v>0.9823019314150572</v>
          </cell>
          <cell r="BZ33">
            <v>24446</v>
          </cell>
          <cell r="CA33">
            <v>0.980939769672164</v>
          </cell>
          <cell r="CB33">
            <v>23956</v>
          </cell>
          <cell r="CC33">
            <v>0.9799558209932095</v>
          </cell>
          <cell r="CD33">
            <v>23462</v>
          </cell>
          <cell r="CE33">
            <v>0.979378861245617</v>
          </cell>
          <cell r="CF33">
            <v>22985</v>
          </cell>
          <cell r="CG33">
            <v>0.9796692524081494</v>
          </cell>
          <cell r="CH33">
            <v>22536</v>
          </cell>
          <cell r="CI33">
            <v>0.9804655209919513</v>
          </cell>
          <cell r="CJ33">
            <v>22130</v>
          </cell>
          <cell r="CK33">
            <v>0.9819843805466809</v>
          </cell>
          <cell r="CL33">
            <v>21783</v>
          </cell>
          <cell r="CM33">
            <v>0.9843199276999548</v>
          </cell>
          <cell r="CN33">
            <v>21500</v>
          </cell>
        </row>
        <row r="34">
          <cell r="B34" t="str">
            <v> 25-29</v>
          </cell>
          <cell r="C34">
            <v>50393</v>
          </cell>
          <cell r="D34">
            <v>48189</v>
          </cell>
          <cell r="E34">
            <v>0.956263766793007</v>
          </cell>
          <cell r="F34">
            <v>46630</v>
          </cell>
          <cell r="G34">
            <v>0.9676482184730956</v>
          </cell>
          <cell r="H34">
            <v>44814</v>
          </cell>
          <cell r="I34">
            <v>0.9610551147330045</v>
          </cell>
          <cell r="J34">
            <v>43035</v>
          </cell>
          <cell r="K34">
            <v>0.9603025840139242</v>
          </cell>
          <cell r="L34">
            <v>42635</v>
          </cell>
          <cell r="M34">
            <v>0.9907052399209946</v>
          </cell>
          <cell r="N34">
            <v>42783</v>
          </cell>
          <cell r="O34">
            <v>1.0034713263750439</v>
          </cell>
          <cell r="P34">
            <v>42318</v>
          </cell>
          <cell r="Q34">
            <v>0.9891311969707595</v>
          </cell>
          <cell r="R34">
            <v>42421</v>
          </cell>
          <cell r="S34">
            <v>1.00243395245522</v>
          </cell>
          <cell r="T34">
            <v>42326</v>
          </cell>
          <cell r="U34">
            <v>0.9977605431272247</v>
          </cell>
          <cell r="V34">
            <v>42291</v>
          </cell>
          <cell r="W34">
            <v>0.9991730851013562</v>
          </cell>
          <cell r="X34">
            <v>41958</v>
          </cell>
          <cell r="Y34">
            <v>0.9921259842519685</v>
          </cell>
          <cell r="Z34">
            <v>41285</v>
          </cell>
          <cell r="AA34">
            <v>0.9839601506268173</v>
          </cell>
          <cell r="AB34">
            <v>40272</v>
          </cell>
          <cell r="AC34">
            <v>0.9754632433087078</v>
          </cell>
          <cell r="AD34">
            <v>38702</v>
          </cell>
          <cell r="AE34">
            <v>0.9610150973381009</v>
          </cell>
          <cell r="AF34">
            <v>36157</v>
          </cell>
          <cell r="AG34">
            <v>0.9342411244896904</v>
          </cell>
          <cell r="AH34">
            <v>33667</v>
          </cell>
          <cell r="AI34">
            <v>0.931133667063086</v>
          </cell>
          <cell r="AJ34">
            <v>31669</v>
          </cell>
          <cell r="AK34">
            <v>0.940654052930169</v>
          </cell>
          <cell r="AL34">
            <v>29692</v>
          </cell>
          <cell r="AM34">
            <v>0.9375730209352995</v>
          </cell>
          <cell r="AN34">
            <v>28532</v>
          </cell>
          <cell r="AO34">
            <v>0.9609322376397683</v>
          </cell>
          <cell r="AP34">
            <v>27815</v>
          </cell>
          <cell r="AQ34">
            <v>0.9748703210430394</v>
          </cell>
          <cell r="AR34">
            <v>27496</v>
          </cell>
          <cell r="AS34">
            <v>0.9885313679669243</v>
          </cell>
          <cell r="AT34">
            <v>27454</v>
          </cell>
          <cell r="AU34">
            <v>0.9984725050916496</v>
          </cell>
          <cell r="AV34">
            <v>27277</v>
          </cell>
          <cell r="AW34">
            <v>0.993552852043418</v>
          </cell>
          <cell r="AX34">
            <v>27247</v>
          </cell>
          <cell r="AY34">
            <v>0.9989001723063387</v>
          </cell>
          <cell r="AZ34">
            <v>27554</v>
          </cell>
          <cell r="BA34">
            <v>1.0112672954820714</v>
          </cell>
          <cell r="BB34">
            <v>27703</v>
          </cell>
          <cell r="BC34">
            <v>1.005407563330188</v>
          </cell>
          <cell r="BD34">
            <v>27640</v>
          </cell>
          <cell r="BE34">
            <v>0.9977258780637476</v>
          </cell>
          <cell r="BF34">
            <v>27757</v>
          </cell>
          <cell r="BG34">
            <v>1.004232995658466</v>
          </cell>
          <cell r="BH34">
            <v>27789</v>
          </cell>
          <cell r="BI34">
            <v>1.001152862341031</v>
          </cell>
          <cell r="BJ34">
            <v>27746</v>
          </cell>
          <cell r="BK34">
            <v>0.9984526251394437</v>
          </cell>
          <cell r="BL34">
            <v>27684</v>
          </cell>
          <cell r="BM34">
            <v>0.9977654436675557</v>
          </cell>
          <cell r="BN34">
            <v>27599</v>
          </cell>
          <cell r="BO34">
            <v>0.9969296344458893</v>
          </cell>
          <cell r="BP34">
            <v>27495</v>
          </cell>
          <cell r="BQ34">
            <v>0.9962317475270843</v>
          </cell>
          <cell r="BR34">
            <v>27360</v>
          </cell>
          <cell r="BS34">
            <v>0.9950900163666121</v>
          </cell>
          <cell r="BT34">
            <v>27195</v>
          </cell>
          <cell r="BU34">
            <v>0.9939692982456141</v>
          </cell>
          <cell r="BV34">
            <v>26990</v>
          </cell>
          <cell r="BW34">
            <v>0.9924618496047067</v>
          </cell>
          <cell r="BX34">
            <v>26746</v>
          </cell>
          <cell r="BY34">
            <v>0.9909596146721008</v>
          </cell>
          <cell r="BZ34">
            <v>26458</v>
          </cell>
          <cell r="CA34">
            <v>0.9892320346967771</v>
          </cell>
          <cell r="CB34">
            <v>26130</v>
          </cell>
          <cell r="CC34">
            <v>0.9876029934235392</v>
          </cell>
          <cell r="CD34">
            <v>25755</v>
          </cell>
          <cell r="CE34">
            <v>0.9856486796785304</v>
          </cell>
          <cell r="CF34">
            <v>25341</v>
          </cell>
          <cell r="CG34">
            <v>0.9839254513686663</v>
          </cell>
          <cell r="CH34">
            <v>24891</v>
          </cell>
          <cell r="CI34">
            <v>0.9822422161714218</v>
          </cell>
          <cell r="CJ34">
            <v>24417</v>
          </cell>
          <cell r="CK34">
            <v>0.9809569723996625</v>
          </cell>
          <cell r="CL34">
            <v>23927</v>
          </cell>
          <cell r="CM34">
            <v>0.9799320145800058</v>
          </cell>
          <cell r="CN34">
            <v>23436</v>
          </cell>
        </row>
        <row r="35">
          <cell r="B35" t="str">
            <v> 30-34</v>
          </cell>
          <cell r="C35">
            <v>50590</v>
          </cell>
          <cell r="D35">
            <v>52039</v>
          </cell>
          <cell r="E35">
            <v>1.028642024115438</v>
          </cell>
          <cell r="F35">
            <v>52946</v>
          </cell>
          <cell r="G35">
            <v>1.0174292357654835</v>
          </cell>
          <cell r="H35">
            <v>52856</v>
          </cell>
          <cell r="I35">
            <v>0.9983001548747781</v>
          </cell>
          <cell r="J35">
            <v>52041</v>
          </cell>
          <cell r="K35">
            <v>0.984580747691842</v>
          </cell>
          <cell r="L35">
            <v>50301</v>
          </cell>
          <cell r="M35">
            <v>0.9665648238888569</v>
          </cell>
          <cell r="N35">
            <v>48100</v>
          </cell>
          <cell r="O35">
            <v>0.9562434146438441</v>
          </cell>
          <cell r="P35">
            <v>46545</v>
          </cell>
          <cell r="Q35">
            <v>0.9676715176715177</v>
          </cell>
          <cell r="R35">
            <v>44734</v>
          </cell>
          <cell r="S35">
            <v>0.9610914169083683</v>
          </cell>
          <cell r="T35">
            <v>42959</v>
          </cell>
          <cell r="U35">
            <v>0.9603210086287834</v>
          </cell>
          <cell r="V35">
            <v>42559</v>
          </cell>
          <cell r="W35">
            <v>0.990688796294141</v>
          </cell>
          <cell r="X35">
            <v>42708</v>
          </cell>
          <cell r="Y35">
            <v>1.0035010221104819</v>
          </cell>
          <cell r="Z35">
            <v>42244</v>
          </cell>
          <cell r="AA35">
            <v>0.9891355249601949</v>
          </cell>
          <cell r="AB35">
            <v>42347</v>
          </cell>
          <cell r="AC35">
            <v>1.002438216078023</v>
          </cell>
          <cell r="AD35">
            <v>42253</v>
          </cell>
          <cell r="AE35">
            <v>0.9977802441731409</v>
          </cell>
          <cell r="AF35">
            <v>42218</v>
          </cell>
          <cell r="AG35">
            <v>0.9991716564504296</v>
          </cell>
          <cell r="AH35">
            <v>41885</v>
          </cell>
          <cell r="AI35">
            <v>0.99211236913165</v>
          </cell>
          <cell r="AJ35">
            <v>41214</v>
          </cell>
          <cell r="AK35">
            <v>0.9839799450877402</v>
          </cell>
          <cell r="AL35">
            <v>40203</v>
          </cell>
          <cell r="AM35">
            <v>0.9754695006551172</v>
          </cell>
          <cell r="AN35">
            <v>38637</v>
          </cell>
          <cell r="AO35">
            <v>0.9610476830087307</v>
          </cell>
          <cell r="AP35">
            <v>36096</v>
          </cell>
          <cell r="AQ35">
            <v>0.9342340243807749</v>
          </cell>
          <cell r="AR35">
            <v>33612</v>
          </cell>
          <cell r="AS35">
            <v>0.9311835106382979</v>
          </cell>
          <cell r="AT35">
            <v>31616</v>
          </cell>
          <cell r="AU35">
            <v>0.9406164465071998</v>
          </cell>
          <cell r="AV35">
            <v>29642</v>
          </cell>
          <cell r="AW35">
            <v>0.9375632591093117</v>
          </cell>
          <cell r="AX35">
            <v>28486</v>
          </cell>
          <cell r="AY35">
            <v>0.9610012819647797</v>
          </cell>
          <cell r="AZ35">
            <v>27770</v>
          </cell>
          <cell r="BA35">
            <v>0.9748648458892087</v>
          </cell>
          <cell r="BB35">
            <v>27451</v>
          </cell>
          <cell r="BC35">
            <v>0.9885127835794022</v>
          </cell>
          <cell r="BD35">
            <v>27412</v>
          </cell>
          <cell r="BE35">
            <v>0.9985792867290809</v>
          </cell>
          <cell r="BF35">
            <v>27234</v>
          </cell>
          <cell r="BG35">
            <v>0.9935064935064936</v>
          </cell>
          <cell r="BH35">
            <v>27205</v>
          </cell>
          <cell r="BI35">
            <v>0.998935154586179</v>
          </cell>
          <cell r="BJ35">
            <v>27512</v>
          </cell>
          <cell r="BK35">
            <v>1.0112846903142805</v>
          </cell>
          <cell r="BL35">
            <v>27659</v>
          </cell>
          <cell r="BM35">
            <v>1.0053431230008723</v>
          </cell>
          <cell r="BN35">
            <v>27597</v>
          </cell>
          <cell r="BO35">
            <v>0.997758414982465</v>
          </cell>
          <cell r="BP35">
            <v>27714</v>
          </cell>
          <cell r="BQ35">
            <v>1.0042395912599196</v>
          </cell>
          <cell r="BR35">
            <v>27747</v>
          </cell>
          <cell r="BS35">
            <v>1.001190733925092</v>
          </cell>
          <cell r="BT35">
            <v>27704</v>
          </cell>
          <cell r="BU35">
            <v>0.9984502829134682</v>
          </cell>
          <cell r="BV35">
            <v>27641</v>
          </cell>
          <cell r="BW35">
            <v>0.9977259601501588</v>
          </cell>
          <cell r="BX35">
            <v>27557</v>
          </cell>
          <cell r="BY35">
            <v>0.9969610361419631</v>
          </cell>
          <cell r="BZ35">
            <v>27452</v>
          </cell>
          <cell r="CA35">
            <v>0.9961897158616685</v>
          </cell>
          <cell r="CB35">
            <v>27319</v>
          </cell>
          <cell r="CC35">
            <v>0.995155179950459</v>
          </cell>
          <cell r="CD35">
            <v>27153</v>
          </cell>
          <cell r="CE35">
            <v>0.9939236428859036</v>
          </cell>
          <cell r="CF35">
            <v>26951</v>
          </cell>
          <cell r="CG35">
            <v>0.9925606746952454</v>
          </cell>
          <cell r="CH35">
            <v>26707</v>
          </cell>
          <cell r="CI35">
            <v>0.9909465325961931</v>
          </cell>
          <cell r="CJ35">
            <v>26420</v>
          </cell>
          <cell r="CK35">
            <v>0.9892537536975324</v>
          </cell>
          <cell r="CL35">
            <v>26091</v>
          </cell>
          <cell r="CM35">
            <v>0.987547312641938</v>
          </cell>
          <cell r="CN35">
            <v>25718</v>
          </cell>
        </row>
        <row r="36">
          <cell r="B36" t="str">
            <v> 35-39</v>
          </cell>
          <cell r="C36">
            <v>42510</v>
          </cell>
          <cell r="D36">
            <v>42912</v>
          </cell>
          <cell r="E36">
            <v>1.0094565984474242</v>
          </cell>
          <cell r="F36">
            <v>43965</v>
          </cell>
          <cell r="G36">
            <v>1.0245385906040267</v>
          </cell>
          <cell r="H36">
            <v>46160</v>
          </cell>
          <cell r="I36">
            <v>1.0499260775616968</v>
          </cell>
          <cell r="J36">
            <v>48541</v>
          </cell>
          <cell r="K36">
            <v>1.0515814558058925</v>
          </cell>
          <cell r="L36">
            <v>50448</v>
          </cell>
          <cell r="M36">
            <v>1.0392863764652562</v>
          </cell>
          <cell r="N36">
            <v>51892</v>
          </cell>
          <cell r="O36">
            <v>1.0286235331430384</v>
          </cell>
          <cell r="P36">
            <v>52797</v>
          </cell>
          <cell r="Q36">
            <v>1.017440067833192</v>
          </cell>
          <cell r="R36">
            <v>52707</v>
          </cell>
          <cell r="S36">
            <v>0.9982953576907779</v>
          </cell>
          <cell r="T36">
            <v>51896</v>
          </cell>
          <cell r="U36">
            <v>0.9846130495000665</v>
          </cell>
          <cell r="V36">
            <v>50160</v>
          </cell>
          <cell r="W36">
            <v>0.9665484815785417</v>
          </cell>
          <cell r="X36">
            <v>47968</v>
          </cell>
          <cell r="Y36">
            <v>0.9562998405103669</v>
          </cell>
          <cell r="Z36">
            <v>46418</v>
          </cell>
          <cell r="AA36">
            <v>0.9676867911941294</v>
          </cell>
          <cell r="AB36">
            <v>44611</v>
          </cell>
          <cell r="AC36">
            <v>0.9610711361971649</v>
          </cell>
          <cell r="AD36">
            <v>42844</v>
          </cell>
          <cell r="AE36">
            <v>0.9603909349711954</v>
          </cell>
          <cell r="AF36">
            <v>42445</v>
          </cell>
          <cell r="AG36">
            <v>0.990687144057511</v>
          </cell>
          <cell r="AH36">
            <v>42595</v>
          </cell>
          <cell r="AI36">
            <v>1.0035339851572624</v>
          </cell>
          <cell r="AJ36">
            <v>42133</v>
          </cell>
          <cell r="AK36">
            <v>0.9891536565324569</v>
          </cell>
          <cell r="AL36">
            <v>42238</v>
          </cell>
          <cell r="AM36">
            <v>1.0024921083236418</v>
          </cell>
          <cell r="AN36">
            <v>42143</v>
          </cell>
          <cell r="AO36">
            <v>0.9977508404754013</v>
          </cell>
          <cell r="AP36">
            <v>42109</v>
          </cell>
          <cell r="AQ36">
            <v>0.9991932230738201</v>
          </cell>
          <cell r="AR36">
            <v>41779</v>
          </cell>
          <cell r="AS36">
            <v>0.9921631955163979</v>
          </cell>
          <cell r="AT36">
            <v>41110</v>
          </cell>
          <cell r="AU36">
            <v>0.9839871705880945</v>
          </cell>
          <cell r="AV36">
            <v>40101</v>
          </cell>
          <cell r="AW36">
            <v>0.9754560934079299</v>
          </cell>
          <cell r="AX36">
            <v>38539</v>
          </cell>
          <cell r="AY36">
            <v>0.961048352908905</v>
          </cell>
          <cell r="AZ36">
            <v>36006</v>
          </cell>
          <cell r="BA36">
            <v>0.9342743714159683</v>
          </cell>
          <cell r="BB36">
            <v>33526</v>
          </cell>
          <cell r="BC36">
            <v>0.9311225906793312</v>
          </cell>
          <cell r="BD36">
            <v>31536</v>
          </cell>
          <cell r="BE36">
            <v>0.9406430829803735</v>
          </cell>
          <cell r="BF36">
            <v>29570</v>
          </cell>
          <cell r="BG36">
            <v>0.9376585489599188</v>
          </cell>
          <cell r="BH36">
            <v>28416</v>
          </cell>
          <cell r="BI36">
            <v>0.9609739600946906</v>
          </cell>
          <cell r="BJ36">
            <v>27702</v>
          </cell>
          <cell r="BK36">
            <v>0.9748733108108109</v>
          </cell>
          <cell r="BL36">
            <v>27385</v>
          </cell>
          <cell r="BM36">
            <v>0.9885567829037615</v>
          </cell>
          <cell r="BN36">
            <v>27347</v>
          </cell>
          <cell r="BO36">
            <v>0.9986123790396202</v>
          </cell>
          <cell r="BP36">
            <v>27170</v>
          </cell>
          <cell r="BQ36">
            <v>0.9935276264306871</v>
          </cell>
          <cell r="BR36">
            <v>27142</v>
          </cell>
          <cell r="BS36">
            <v>0.9989694516010306</v>
          </cell>
          <cell r="BT36">
            <v>27447</v>
          </cell>
          <cell r="BU36">
            <v>1.0112371969641147</v>
          </cell>
          <cell r="BV36">
            <v>27594</v>
          </cell>
          <cell r="BW36">
            <v>1.005355776587605</v>
          </cell>
          <cell r="BX36">
            <v>27533</v>
          </cell>
          <cell r="BY36">
            <v>0.9977893745017032</v>
          </cell>
          <cell r="BZ36">
            <v>27651</v>
          </cell>
          <cell r="CA36">
            <v>1.0042857661715032</v>
          </cell>
          <cell r="CB36">
            <v>27683</v>
          </cell>
          <cell r="CC36">
            <v>1.0011572818342918</v>
          </cell>
          <cell r="CD36">
            <v>27642</v>
          </cell>
          <cell r="CE36">
            <v>0.998518946645956</v>
          </cell>
          <cell r="CF36">
            <v>27578</v>
          </cell>
          <cell r="CG36">
            <v>0.9976846827291802</v>
          </cell>
          <cell r="CH36">
            <v>27497</v>
          </cell>
          <cell r="CI36">
            <v>0.9970628762056711</v>
          </cell>
          <cell r="CJ36">
            <v>27392</v>
          </cell>
          <cell r="CK36">
            <v>0.9961814016074481</v>
          </cell>
          <cell r="CL36">
            <v>27259</v>
          </cell>
          <cell r="CM36">
            <v>0.9951445677570093</v>
          </cell>
          <cell r="CN36">
            <v>27094</v>
          </cell>
        </row>
        <row r="37">
          <cell r="B37" t="str">
            <v> 40-44</v>
          </cell>
          <cell r="C37">
            <v>43900</v>
          </cell>
          <cell r="D37">
            <v>44535</v>
          </cell>
          <cell r="E37">
            <v>1.0144646924829157</v>
          </cell>
          <cell r="F37">
            <v>44464</v>
          </cell>
          <cell r="G37">
            <v>0.9984057482878634</v>
          </cell>
          <cell r="H37">
            <v>43586</v>
          </cell>
          <cell r="I37">
            <v>0.980253688377114</v>
          </cell>
          <cell r="J37">
            <v>42568</v>
          </cell>
          <cell r="K37">
            <v>0.9766438764740972</v>
          </cell>
          <cell r="L37">
            <v>42289</v>
          </cell>
          <cell r="M37">
            <v>0.9934457808682579</v>
          </cell>
          <cell r="N37">
            <v>42692</v>
          </cell>
          <cell r="O37">
            <v>1.009529664924685</v>
          </cell>
          <cell r="P37">
            <v>43742</v>
          </cell>
          <cell r="Q37">
            <v>1.0245947718542117</v>
          </cell>
          <cell r="R37">
            <v>45929</v>
          </cell>
          <cell r="S37">
            <v>1.0499977138676786</v>
          </cell>
          <cell r="T37">
            <v>48302</v>
          </cell>
          <cell r="U37">
            <v>1.0516667029545603</v>
          </cell>
          <cell r="V37">
            <v>50201</v>
          </cell>
          <cell r="W37">
            <v>1.0393151422301354</v>
          </cell>
          <cell r="X37">
            <v>51641</v>
          </cell>
          <cell r="Y37">
            <v>1.0286846875560247</v>
          </cell>
          <cell r="Z37">
            <v>52541</v>
          </cell>
          <cell r="AA37">
            <v>1.017428012625627</v>
          </cell>
          <cell r="AB37">
            <v>52455</v>
          </cell>
          <cell r="AC37">
            <v>0.9983631830380084</v>
          </cell>
          <cell r="AD37">
            <v>51651</v>
          </cell>
          <cell r="AE37">
            <v>0.9846725764941379</v>
          </cell>
          <cell r="AF37">
            <v>49926</v>
          </cell>
          <cell r="AG37">
            <v>0.9666027763257246</v>
          </cell>
          <cell r="AH37">
            <v>47743</v>
          </cell>
          <cell r="AI37">
            <v>0.9562752874253896</v>
          </cell>
          <cell r="AJ37">
            <v>46202</v>
          </cell>
          <cell r="AK37">
            <v>0.9677230169867834</v>
          </cell>
          <cell r="AL37">
            <v>44409</v>
          </cell>
          <cell r="AM37">
            <v>0.961192156183715</v>
          </cell>
          <cell r="AN37">
            <v>42651</v>
          </cell>
          <cell r="AO37">
            <v>0.9604134297101938</v>
          </cell>
          <cell r="AP37">
            <v>42258</v>
          </cell>
          <cell r="AQ37">
            <v>0.9907856791165506</v>
          </cell>
          <cell r="AR37">
            <v>42409</v>
          </cell>
          <cell r="AS37">
            <v>1.0035732878981494</v>
          </cell>
          <cell r="AT37">
            <v>41951</v>
          </cell>
          <cell r="AU37">
            <v>0.9892004055742885</v>
          </cell>
          <cell r="AV37">
            <v>42057</v>
          </cell>
          <cell r="AW37">
            <v>1.0025267574074515</v>
          </cell>
          <cell r="AX37">
            <v>41965</v>
          </cell>
          <cell r="AY37">
            <v>0.9978124925696079</v>
          </cell>
          <cell r="AZ37">
            <v>41934</v>
          </cell>
          <cell r="BA37">
            <v>0.999261289169546</v>
          </cell>
          <cell r="BB37">
            <v>41607</v>
          </cell>
          <cell r="BC37">
            <v>0.9922020317642009</v>
          </cell>
          <cell r="BD37">
            <v>40942</v>
          </cell>
          <cell r="BE37">
            <v>0.9840171125051073</v>
          </cell>
          <cell r="BF37">
            <v>39938</v>
          </cell>
          <cell r="BG37">
            <v>0.9754775047628352</v>
          </cell>
          <cell r="BH37">
            <v>38383</v>
          </cell>
          <cell r="BI37">
            <v>0.9610646502078222</v>
          </cell>
          <cell r="BJ37">
            <v>35859</v>
          </cell>
          <cell r="BK37">
            <v>0.934241721595498</v>
          </cell>
          <cell r="BL37">
            <v>33392</v>
          </cell>
          <cell r="BM37">
            <v>0.9312027663905853</v>
          </cell>
          <cell r="BN37">
            <v>31412</v>
          </cell>
          <cell r="BO37">
            <v>0.9407043603258265</v>
          </cell>
          <cell r="BP37">
            <v>29454</v>
          </cell>
          <cell r="BQ37">
            <v>0.9376671335795238</v>
          </cell>
          <cell r="BR37">
            <v>28308</v>
          </cell>
          <cell r="BS37">
            <v>0.961091872071705</v>
          </cell>
          <cell r="BT37">
            <v>27597</v>
          </cell>
          <cell r="BU37">
            <v>0.9748834251801611</v>
          </cell>
          <cell r="BV37">
            <v>27281</v>
          </cell>
          <cell r="BW37">
            <v>0.9885494800159438</v>
          </cell>
          <cell r="BX37">
            <v>27244</v>
          </cell>
          <cell r="BY37">
            <v>0.998643744730765</v>
          </cell>
          <cell r="BZ37">
            <v>27070</v>
          </cell>
          <cell r="CA37">
            <v>0.9936132726471884</v>
          </cell>
          <cell r="CB37">
            <v>27042</v>
          </cell>
          <cell r="CC37">
            <v>0.9989656446250462</v>
          </cell>
          <cell r="CD37">
            <v>27349</v>
          </cell>
          <cell r="CE37">
            <v>1.0113527105983284</v>
          </cell>
          <cell r="CF37">
            <v>27497</v>
          </cell>
          <cell r="CG37">
            <v>1.0054115324143478</v>
          </cell>
          <cell r="CH37">
            <v>27436</v>
          </cell>
          <cell r="CI37">
            <v>0.9977815761719461</v>
          </cell>
          <cell r="CJ37">
            <v>27554</v>
          </cell>
          <cell r="CK37">
            <v>1.0043009185012393</v>
          </cell>
          <cell r="CL37">
            <v>27587</v>
          </cell>
          <cell r="CM37">
            <v>1.001197648254337</v>
          </cell>
          <cell r="CN37">
            <v>27546</v>
          </cell>
        </row>
        <row r="38">
          <cell r="B38" t="str">
            <v> 45-49</v>
          </cell>
          <cell r="C38">
            <v>42634</v>
          </cell>
          <cell r="D38">
            <v>41125</v>
          </cell>
          <cell r="E38">
            <v>0.9646057137495895</v>
          </cell>
          <cell r="F38">
            <v>40290</v>
          </cell>
          <cell r="G38">
            <v>0.9796960486322188</v>
          </cell>
          <cell r="H38">
            <v>40611</v>
          </cell>
          <cell r="I38">
            <v>1.0079672375279225</v>
          </cell>
          <cell r="J38">
            <v>42292</v>
          </cell>
          <cell r="K38">
            <v>1.0413927261086897</v>
          </cell>
          <cell r="L38">
            <v>43456</v>
          </cell>
          <cell r="M38">
            <v>1.0275229357798166</v>
          </cell>
          <cell r="N38">
            <v>44088</v>
          </cell>
          <cell r="O38">
            <v>1.0145434462444771</v>
          </cell>
          <cell r="P38">
            <v>44019</v>
          </cell>
          <cell r="Q38">
            <v>0.9984349482852477</v>
          </cell>
          <cell r="R38">
            <v>43152</v>
          </cell>
          <cell r="S38">
            <v>0.9803039596537859</v>
          </cell>
          <cell r="T38">
            <v>42151</v>
          </cell>
          <cell r="U38">
            <v>0.976802929180571</v>
          </cell>
          <cell r="V38">
            <v>41882</v>
          </cell>
          <cell r="W38">
            <v>0.9936181822495315</v>
          </cell>
          <cell r="X38">
            <v>42288</v>
          </cell>
          <cell r="Y38">
            <v>1.0096939019149038</v>
          </cell>
          <cell r="Z38">
            <v>43333</v>
          </cell>
          <cell r="AA38">
            <v>1.0247115020809685</v>
          </cell>
          <cell r="AB38">
            <v>45506</v>
          </cell>
          <cell r="AC38">
            <v>1.0501465395887661</v>
          </cell>
          <cell r="AD38">
            <v>47863</v>
          </cell>
          <cell r="AE38">
            <v>1.0517953676438272</v>
          </cell>
          <cell r="AF38">
            <v>49748</v>
          </cell>
          <cell r="AG38">
            <v>1.0393832396632054</v>
          </cell>
          <cell r="AH38">
            <v>51176</v>
          </cell>
          <cell r="AI38">
            <v>1.0287046715445847</v>
          </cell>
          <cell r="AJ38">
            <v>52072</v>
          </cell>
          <cell r="AK38">
            <v>1.017508206972018</v>
          </cell>
          <cell r="AL38">
            <v>51990</v>
          </cell>
          <cell r="AM38">
            <v>0.9984252573359963</v>
          </cell>
          <cell r="AN38">
            <v>51197</v>
          </cell>
          <cell r="AO38">
            <v>0.9847470667436046</v>
          </cell>
          <cell r="AP38">
            <v>49491</v>
          </cell>
          <cell r="AQ38">
            <v>0.9666777350235365</v>
          </cell>
          <cell r="AR38">
            <v>47330</v>
          </cell>
          <cell r="AS38">
            <v>0.9563354953425875</v>
          </cell>
          <cell r="AT38">
            <v>45807</v>
          </cell>
          <cell r="AU38">
            <v>0.9678216775829284</v>
          </cell>
          <cell r="AV38">
            <v>44034</v>
          </cell>
          <cell r="AW38">
            <v>0.9612941253520204</v>
          </cell>
          <cell r="AX38">
            <v>42298</v>
          </cell>
          <cell r="AY38">
            <v>0.9605759186083481</v>
          </cell>
          <cell r="AZ38">
            <v>41912</v>
          </cell>
          <cell r="BA38">
            <v>0.9908742730152726</v>
          </cell>
          <cell r="BB38">
            <v>42064</v>
          </cell>
          <cell r="BC38">
            <v>1.003626646306547</v>
          </cell>
          <cell r="BD38">
            <v>41617</v>
          </cell>
          <cell r="BE38">
            <v>0.9893733358691518</v>
          </cell>
          <cell r="BF38">
            <v>41725</v>
          </cell>
          <cell r="BG38">
            <v>1.0025950933512746</v>
          </cell>
          <cell r="BH38">
            <v>41637</v>
          </cell>
          <cell r="BI38">
            <v>0.9978909526662673</v>
          </cell>
          <cell r="BJ38">
            <v>41610</v>
          </cell>
          <cell r="BK38">
            <v>0.9993515382952662</v>
          </cell>
          <cell r="BL38">
            <v>41286</v>
          </cell>
          <cell r="BM38">
            <v>0.9922134102379235</v>
          </cell>
          <cell r="BN38">
            <v>40629</v>
          </cell>
          <cell r="BO38">
            <v>0.984086615317541</v>
          </cell>
          <cell r="BP38">
            <v>39637</v>
          </cell>
          <cell r="BQ38">
            <v>0.9755839425041227</v>
          </cell>
          <cell r="BR38">
            <v>38094</v>
          </cell>
          <cell r="BS38">
            <v>0.9610717259126573</v>
          </cell>
          <cell r="BT38">
            <v>35593</v>
          </cell>
          <cell r="BU38">
            <v>0.9343466162650286</v>
          </cell>
          <cell r="BV38">
            <v>33145</v>
          </cell>
          <cell r="BW38">
            <v>0.9312224313769562</v>
          </cell>
          <cell r="BX38">
            <v>31183</v>
          </cell>
          <cell r="BY38">
            <v>0.9408055513652135</v>
          </cell>
          <cell r="BZ38">
            <v>29245</v>
          </cell>
          <cell r="CA38">
            <v>0.9378507520123144</v>
          </cell>
          <cell r="CB38">
            <v>28109</v>
          </cell>
          <cell r="CC38">
            <v>0.9611557531201915</v>
          </cell>
          <cell r="CD38">
            <v>27405</v>
          </cell>
          <cell r="CE38">
            <v>0.9749546408623573</v>
          </cell>
          <cell r="CF38">
            <v>27094</v>
          </cell>
          <cell r="CG38">
            <v>0.9886517058930852</v>
          </cell>
          <cell r="CH38">
            <v>27061</v>
          </cell>
          <cell r="CI38">
            <v>0.998782018159002</v>
          </cell>
          <cell r="CJ38">
            <v>26890</v>
          </cell>
          <cell r="CK38">
            <v>0.9936809430545804</v>
          </cell>
          <cell r="CL38">
            <v>26864</v>
          </cell>
          <cell r="CM38">
            <v>0.9990330978058758</v>
          </cell>
          <cell r="CN38">
            <v>27169</v>
          </cell>
        </row>
        <row r="39">
          <cell r="B39" t="str">
            <v> 50-54</v>
          </cell>
          <cell r="C39">
            <v>47510</v>
          </cell>
          <cell r="D39">
            <v>46656</v>
          </cell>
          <cell r="E39">
            <v>0.982024836876447</v>
          </cell>
          <cell r="F39">
            <v>45998</v>
          </cell>
          <cell r="G39">
            <v>0.9858967764060357</v>
          </cell>
          <cell r="H39">
            <v>45098</v>
          </cell>
          <cell r="I39">
            <v>0.9804339319100831</v>
          </cell>
          <cell r="J39">
            <v>43552</v>
          </cell>
          <cell r="K39">
            <v>0.9657191006253049</v>
          </cell>
          <cell r="L39">
            <v>41920</v>
          </cell>
          <cell r="M39">
            <v>0.9625275532696547</v>
          </cell>
          <cell r="N39">
            <v>40443</v>
          </cell>
          <cell r="O39">
            <v>0.9647662213740458</v>
          </cell>
          <cell r="P39">
            <v>39632</v>
          </cell>
          <cell r="Q39">
            <v>0.979947086022303</v>
          </cell>
          <cell r="R39">
            <v>39959</v>
          </cell>
          <cell r="S39">
            <v>1.0082509083568834</v>
          </cell>
          <cell r="T39">
            <v>41620</v>
          </cell>
          <cell r="U39">
            <v>1.0415676067969668</v>
          </cell>
          <cell r="V39">
            <v>42772</v>
          </cell>
          <cell r="W39">
            <v>1.0276790004805383</v>
          </cell>
          <cell r="X39">
            <v>43393</v>
          </cell>
          <cell r="Y39">
            <v>1.0145188441036193</v>
          </cell>
          <cell r="Z39">
            <v>43328</v>
          </cell>
          <cell r="AA39">
            <v>0.99850206254465</v>
          </cell>
          <cell r="AB39">
            <v>42480</v>
          </cell>
          <cell r="AC39">
            <v>0.9804283604135894</v>
          </cell>
          <cell r="AD39">
            <v>41502</v>
          </cell>
          <cell r="AE39">
            <v>0.9769774011299435</v>
          </cell>
          <cell r="AF39">
            <v>41245</v>
          </cell>
          <cell r="AG39">
            <v>0.9938075273480796</v>
          </cell>
          <cell r="AH39">
            <v>41652</v>
          </cell>
          <cell r="AI39">
            <v>1.009867862771245</v>
          </cell>
          <cell r="AJ39">
            <v>42689</v>
          </cell>
          <cell r="AK39">
            <v>1.0248967636608086</v>
          </cell>
          <cell r="AL39">
            <v>44837</v>
          </cell>
          <cell r="AM39">
            <v>1.050317411979667</v>
          </cell>
          <cell r="AN39">
            <v>47166</v>
          </cell>
          <cell r="AO39">
            <v>1.0519437072061022</v>
          </cell>
          <cell r="AP39">
            <v>49029</v>
          </cell>
          <cell r="AQ39">
            <v>1.0394987915023535</v>
          </cell>
          <cell r="AR39">
            <v>50442</v>
          </cell>
          <cell r="AS39">
            <v>1.0288196781496666</v>
          </cell>
          <cell r="AT39">
            <v>51328</v>
          </cell>
          <cell r="AU39">
            <v>1.0175647278061932</v>
          </cell>
          <cell r="AV39">
            <v>51250</v>
          </cell>
          <cell r="AW39">
            <v>0.99848036159601</v>
          </cell>
          <cell r="AX39">
            <v>50477</v>
          </cell>
          <cell r="AY39">
            <v>0.9849170731707317</v>
          </cell>
          <cell r="AZ39">
            <v>48797</v>
          </cell>
          <cell r="BA39">
            <v>0.9667175149077798</v>
          </cell>
          <cell r="BB39">
            <v>46670</v>
          </cell>
          <cell r="BC39">
            <v>0.9564112547902535</v>
          </cell>
          <cell r="BD39">
            <v>45176</v>
          </cell>
          <cell r="BE39">
            <v>0.9679880008570816</v>
          </cell>
          <cell r="BF39">
            <v>43433</v>
          </cell>
          <cell r="BG39">
            <v>0.9614175668496547</v>
          </cell>
          <cell r="BH39">
            <v>41729</v>
          </cell>
          <cell r="BI39">
            <v>0.9607671586121153</v>
          </cell>
          <cell r="BJ39">
            <v>41354</v>
          </cell>
          <cell r="BK39">
            <v>0.9910134438879437</v>
          </cell>
          <cell r="BL39">
            <v>41510</v>
          </cell>
          <cell r="BM39">
            <v>1.0037723073946898</v>
          </cell>
          <cell r="BN39">
            <v>41071</v>
          </cell>
          <cell r="BO39">
            <v>0.9894242351240665</v>
          </cell>
          <cell r="BP39">
            <v>41184</v>
          </cell>
          <cell r="BQ39">
            <v>1.0027513330573885</v>
          </cell>
          <cell r="BR39">
            <v>41101</v>
          </cell>
          <cell r="BS39">
            <v>0.9979846542346542</v>
          </cell>
          <cell r="BT39">
            <v>41079</v>
          </cell>
          <cell r="BU39">
            <v>0.9994647332181699</v>
          </cell>
          <cell r="BV39">
            <v>40767</v>
          </cell>
          <cell r="BW39">
            <v>0.9924048784050244</v>
          </cell>
          <cell r="BX39">
            <v>40120</v>
          </cell>
          <cell r="BY39">
            <v>0.9841293202835627</v>
          </cell>
          <cell r="BZ39">
            <v>39144</v>
          </cell>
          <cell r="CA39">
            <v>0.9756729810568295</v>
          </cell>
          <cell r="CB39">
            <v>37623</v>
          </cell>
          <cell r="CC39">
            <v>0.9611434702636419</v>
          </cell>
          <cell r="CD39">
            <v>35153</v>
          </cell>
          <cell r="CE39">
            <v>0.934348669696728</v>
          </cell>
          <cell r="CF39">
            <v>32740</v>
          </cell>
          <cell r="CG39">
            <v>0.9313572099109606</v>
          </cell>
          <cell r="CH39">
            <v>30805</v>
          </cell>
          <cell r="CI39">
            <v>0.9408979841172878</v>
          </cell>
          <cell r="CJ39">
            <v>28897</v>
          </cell>
          <cell r="CK39">
            <v>0.9380620029216037</v>
          </cell>
          <cell r="CL39">
            <v>27779</v>
          </cell>
          <cell r="CM39">
            <v>0.9613108627193134</v>
          </cell>
          <cell r="CN39">
            <v>27088</v>
          </cell>
        </row>
        <row r="40">
          <cell r="B40" t="str">
            <v> 55-59</v>
          </cell>
          <cell r="C40">
            <v>47576</v>
          </cell>
          <cell r="D40">
            <v>48284</v>
          </cell>
          <cell r="E40">
            <v>1.0148814528333614</v>
          </cell>
          <cell r="F40">
            <v>47857</v>
          </cell>
          <cell r="G40">
            <v>0.9911564907629856</v>
          </cell>
          <cell r="H40">
            <v>47364</v>
          </cell>
          <cell r="I40">
            <v>0.9896984767118708</v>
          </cell>
          <cell r="J40">
            <v>46772</v>
          </cell>
          <cell r="K40">
            <v>0.9875010556540833</v>
          </cell>
          <cell r="L40">
            <v>46283</v>
          </cell>
          <cell r="M40">
            <v>0.9895450269391944</v>
          </cell>
          <cell r="N40">
            <v>45467</v>
          </cell>
          <cell r="O40">
            <v>0.9823693364734352</v>
          </cell>
          <cell r="P40">
            <v>44840</v>
          </cell>
          <cell r="Q40">
            <v>0.9862097785206854</v>
          </cell>
          <cell r="R40">
            <v>43970</v>
          </cell>
          <cell r="S40">
            <v>0.9805976806422837</v>
          </cell>
          <cell r="T40">
            <v>42469</v>
          </cell>
          <cell r="U40">
            <v>0.9658630884694109</v>
          </cell>
          <cell r="V40">
            <v>40885</v>
          </cell>
          <cell r="W40">
            <v>0.9627022063151947</v>
          </cell>
          <cell r="X40">
            <v>39460</v>
          </cell>
          <cell r="Y40">
            <v>0.9651461416167298</v>
          </cell>
          <cell r="Z40">
            <v>38684</v>
          </cell>
          <cell r="AA40">
            <v>0.9803345159655347</v>
          </cell>
          <cell r="AB40">
            <v>39021</v>
          </cell>
          <cell r="AC40">
            <v>1.0087116120359838</v>
          </cell>
          <cell r="AD40">
            <v>40657</v>
          </cell>
          <cell r="AE40">
            <v>1.0419261423336152</v>
          </cell>
          <cell r="AF40">
            <v>41787</v>
          </cell>
          <cell r="AG40">
            <v>1.0277934918956146</v>
          </cell>
          <cell r="AH40">
            <v>42403</v>
          </cell>
          <cell r="AI40">
            <v>1.0147414267595185</v>
          </cell>
          <cell r="AJ40">
            <v>42342</v>
          </cell>
          <cell r="AK40">
            <v>0.998561422540858</v>
          </cell>
          <cell r="AL40">
            <v>41520</v>
          </cell>
          <cell r="AM40">
            <v>0.9805866515516508</v>
          </cell>
          <cell r="AN40">
            <v>40578</v>
          </cell>
          <cell r="AO40">
            <v>0.9773121387283237</v>
          </cell>
          <cell r="AP40">
            <v>40339</v>
          </cell>
          <cell r="AQ40">
            <v>0.994110108926019</v>
          </cell>
          <cell r="AR40">
            <v>40751</v>
          </cell>
          <cell r="AS40">
            <v>1.0102134410867896</v>
          </cell>
          <cell r="AT40">
            <v>41775</v>
          </cell>
          <cell r="AU40">
            <v>1.0251282177124488</v>
          </cell>
          <cell r="AV40">
            <v>43889</v>
          </cell>
          <cell r="AW40">
            <v>1.0506044284859366</v>
          </cell>
          <cell r="AX40">
            <v>46181</v>
          </cell>
          <cell r="AY40">
            <v>1.0522226526008795</v>
          </cell>
          <cell r="AZ40">
            <v>48013</v>
          </cell>
          <cell r="BA40">
            <v>1.0396699941534397</v>
          </cell>
          <cell r="BB40">
            <v>49402</v>
          </cell>
          <cell r="BC40">
            <v>1.0289296648824278</v>
          </cell>
          <cell r="BD40">
            <v>50275</v>
          </cell>
          <cell r="BE40">
            <v>1.0176713493380836</v>
          </cell>
          <cell r="BF40">
            <v>50208</v>
          </cell>
          <cell r="BG40">
            <v>0.998667329686723</v>
          </cell>
          <cell r="BH40">
            <v>49460</v>
          </cell>
          <cell r="BI40">
            <v>0.9851019757807521</v>
          </cell>
          <cell r="BJ40">
            <v>47822</v>
          </cell>
          <cell r="BK40">
            <v>0.9668823291548726</v>
          </cell>
          <cell r="BL40">
            <v>45742</v>
          </cell>
          <cell r="BM40">
            <v>0.9565053740956045</v>
          </cell>
          <cell r="BN40">
            <v>44284</v>
          </cell>
          <cell r="BO40">
            <v>0.9681255738708407</v>
          </cell>
          <cell r="BP40">
            <v>42585</v>
          </cell>
          <cell r="BQ40">
            <v>0.9616339987354349</v>
          </cell>
          <cell r="BR40">
            <v>40925</v>
          </cell>
          <cell r="BS40">
            <v>0.9610191381941998</v>
          </cell>
          <cell r="BT40">
            <v>40569</v>
          </cell>
          <cell r="BU40">
            <v>0.9913011606597434</v>
          </cell>
          <cell r="BV40">
            <v>40726</v>
          </cell>
          <cell r="BW40">
            <v>1.0038699499617936</v>
          </cell>
          <cell r="BX40">
            <v>40306</v>
          </cell>
          <cell r="BY40">
            <v>0.9896871777243039</v>
          </cell>
          <cell r="BZ40">
            <v>40423</v>
          </cell>
          <cell r="CA40">
            <v>1.0029027936287402</v>
          </cell>
          <cell r="CB40">
            <v>40347</v>
          </cell>
          <cell r="CC40">
            <v>0.9981198822452564</v>
          </cell>
          <cell r="CD40">
            <v>40334</v>
          </cell>
          <cell r="CE40">
            <v>0.999677795127271</v>
          </cell>
          <cell r="CF40">
            <v>40032</v>
          </cell>
          <cell r="CG40">
            <v>0.9925125204542073</v>
          </cell>
          <cell r="CH40">
            <v>39401</v>
          </cell>
          <cell r="CI40">
            <v>0.9842376099120703</v>
          </cell>
          <cell r="CJ40">
            <v>38448</v>
          </cell>
          <cell r="CK40">
            <v>0.9758127966295271</v>
          </cell>
          <cell r="CL40">
            <v>36958</v>
          </cell>
          <cell r="CM40">
            <v>0.9612463587182688</v>
          </cell>
          <cell r="CN40">
            <v>34536</v>
          </cell>
        </row>
        <row r="41">
          <cell r="B41" t="str">
            <v> 60-64</v>
          </cell>
          <cell r="C41">
            <v>39288</v>
          </cell>
          <cell r="D41">
            <v>40467</v>
          </cell>
          <cell r="E41">
            <v>1.0300091631032375</v>
          </cell>
          <cell r="F41">
            <v>42351</v>
          </cell>
          <cell r="G41">
            <v>1.0465564534064793</v>
          </cell>
          <cell r="H41">
            <v>43296</v>
          </cell>
          <cell r="I41">
            <v>1.022313522703124</v>
          </cell>
          <cell r="J41">
            <v>44201</v>
          </cell>
          <cell r="K41">
            <v>1.0209026237989653</v>
          </cell>
          <cell r="L41">
            <v>45837</v>
          </cell>
          <cell r="M41">
            <v>1.0370127372683875</v>
          </cell>
          <cell r="N41">
            <v>46535</v>
          </cell>
          <cell r="O41">
            <v>1.0152278726792765</v>
          </cell>
          <cell r="P41">
            <v>46139</v>
          </cell>
          <cell r="Q41">
            <v>0.9914902761362415</v>
          </cell>
          <cell r="R41">
            <v>45677</v>
          </cell>
          <cell r="S41">
            <v>0.9899867790806043</v>
          </cell>
          <cell r="T41">
            <v>45116</v>
          </cell>
          <cell r="U41">
            <v>0.9877181075814961</v>
          </cell>
          <cell r="V41">
            <v>44654</v>
          </cell>
          <cell r="W41">
            <v>0.9897597304725596</v>
          </cell>
          <cell r="X41">
            <v>43883</v>
          </cell>
          <cell r="Y41">
            <v>0.9827339096161598</v>
          </cell>
          <cell r="Z41">
            <v>43288</v>
          </cell>
          <cell r="AA41">
            <v>0.9864412186951667</v>
          </cell>
          <cell r="AB41">
            <v>42460</v>
          </cell>
          <cell r="AC41">
            <v>0.9808722971724265</v>
          </cell>
          <cell r="AD41">
            <v>41016</v>
          </cell>
          <cell r="AE41">
            <v>0.9659915214319359</v>
          </cell>
          <cell r="AF41">
            <v>39496</v>
          </cell>
          <cell r="AG41">
            <v>0.9629412912034329</v>
          </cell>
          <cell r="AH41">
            <v>38132</v>
          </cell>
          <cell r="AI41">
            <v>0.9654648572007292</v>
          </cell>
          <cell r="AJ41">
            <v>37398</v>
          </cell>
          <cell r="AK41">
            <v>0.98075107521242</v>
          </cell>
          <cell r="AL41">
            <v>37738</v>
          </cell>
          <cell r="AM41">
            <v>1.0090913952617786</v>
          </cell>
          <cell r="AN41">
            <v>39330</v>
          </cell>
          <cell r="AO41">
            <v>1.042185595421061</v>
          </cell>
          <cell r="AP41">
            <v>40431</v>
          </cell>
          <cell r="AQ41">
            <v>1.0279938977879481</v>
          </cell>
          <cell r="AR41">
            <v>41031</v>
          </cell>
          <cell r="AS41">
            <v>1.0148400979446464</v>
          </cell>
          <cell r="AT41">
            <v>40979</v>
          </cell>
          <cell r="AU41">
            <v>0.9987326655455631</v>
          </cell>
          <cell r="AV41">
            <v>40192</v>
          </cell>
          <cell r="AW41">
            <v>0.9807950413626492</v>
          </cell>
          <cell r="AX41">
            <v>39292</v>
          </cell>
          <cell r="AY41">
            <v>0.9776074840764332</v>
          </cell>
          <cell r="AZ41">
            <v>39073</v>
          </cell>
          <cell r="BA41">
            <v>0.9944263463300418</v>
          </cell>
          <cell r="BB41">
            <v>39486</v>
          </cell>
          <cell r="BC41">
            <v>1.0105699587950758</v>
          </cell>
          <cell r="BD41">
            <v>40491</v>
          </cell>
          <cell r="BE41">
            <v>1.0254520589576053</v>
          </cell>
          <cell r="BF41">
            <v>42551</v>
          </cell>
          <cell r="BG41">
            <v>1.0508755031982415</v>
          </cell>
          <cell r="BH41">
            <v>44786</v>
          </cell>
          <cell r="BI41">
            <v>1.05252520504806</v>
          </cell>
          <cell r="BJ41">
            <v>46571</v>
          </cell>
          <cell r="BK41">
            <v>1.0398562050640825</v>
          </cell>
          <cell r="BL41">
            <v>47926</v>
          </cell>
          <cell r="BM41">
            <v>1.0290953597732495</v>
          </cell>
          <cell r="BN41">
            <v>48779</v>
          </cell>
          <cell r="BO41">
            <v>1.0177982723365189</v>
          </cell>
          <cell r="BP41">
            <v>48725</v>
          </cell>
          <cell r="BQ41">
            <v>0.9988929662354702</v>
          </cell>
          <cell r="BR41">
            <v>48012</v>
          </cell>
          <cell r="BS41">
            <v>0.985366854797332</v>
          </cell>
          <cell r="BT41">
            <v>46426</v>
          </cell>
          <cell r="BU41">
            <v>0.966966591685412</v>
          </cell>
          <cell r="BV41">
            <v>44417</v>
          </cell>
          <cell r="BW41">
            <v>0.956726834101581</v>
          </cell>
          <cell r="BX41">
            <v>43014</v>
          </cell>
          <cell r="BY41">
            <v>0.9684129950244276</v>
          </cell>
          <cell r="BZ41">
            <v>41376</v>
          </cell>
          <cell r="CA41">
            <v>0.961919375087181</v>
          </cell>
          <cell r="CB41">
            <v>39778</v>
          </cell>
          <cell r="CC41">
            <v>0.9613785769528229</v>
          </cell>
          <cell r="CD41">
            <v>39442</v>
          </cell>
          <cell r="CE41">
            <v>0.9915531198149731</v>
          </cell>
          <cell r="CF41">
            <v>39605</v>
          </cell>
          <cell r="CG41">
            <v>1.004132650474114</v>
          </cell>
          <cell r="CH41">
            <v>39205</v>
          </cell>
          <cell r="CI41">
            <v>0.9899002651180406</v>
          </cell>
          <cell r="CJ41">
            <v>39329</v>
          </cell>
          <cell r="CK41">
            <v>1.0031628618798623</v>
          </cell>
          <cell r="CL41">
            <v>39264</v>
          </cell>
          <cell r="CM41">
            <v>0.9983472755473061</v>
          </cell>
          <cell r="CN41">
            <v>39263</v>
          </cell>
        </row>
        <row r="42">
          <cell r="B42" t="str">
            <v> 65-69</v>
          </cell>
          <cell r="C42">
            <v>29703</v>
          </cell>
          <cell r="D42">
            <v>31690</v>
          </cell>
          <cell r="E42">
            <v>1.066895599771067</v>
          </cell>
          <cell r="F42">
            <v>33525</v>
          </cell>
          <cell r="G42">
            <v>1.0579047017986747</v>
          </cell>
          <cell r="H42">
            <v>35682</v>
          </cell>
          <cell r="I42">
            <v>1.0643400447427294</v>
          </cell>
          <cell r="J42">
            <v>37262</v>
          </cell>
          <cell r="K42">
            <v>1.0442800291463483</v>
          </cell>
          <cell r="L42">
            <v>36967</v>
          </cell>
          <cell r="M42">
            <v>0.9920830873275723</v>
          </cell>
          <cell r="N42">
            <v>38116</v>
          </cell>
          <cell r="O42">
            <v>1.0310817756377308</v>
          </cell>
          <cell r="P42">
            <v>39931</v>
          </cell>
          <cell r="Q42">
            <v>1.0476177982999266</v>
          </cell>
          <cell r="R42">
            <v>40863</v>
          </cell>
          <cell r="S42">
            <v>1.023340261951867</v>
          </cell>
          <cell r="T42">
            <v>41750</v>
          </cell>
          <cell r="U42">
            <v>1.0217066784132345</v>
          </cell>
          <cell r="V42">
            <v>43309</v>
          </cell>
          <cell r="W42">
            <v>1.0373413173652695</v>
          </cell>
          <cell r="X42">
            <v>44003</v>
          </cell>
          <cell r="Y42">
            <v>1.0160243829227182</v>
          </cell>
          <cell r="Z42">
            <v>43663</v>
          </cell>
          <cell r="AA42">
            <v>0.9922732540963116</v>
          </cell>
          <cell r="AB42">
            <v>43253</v>
          </cell>
          <cell r="AC42">
            <v>0.9906098985410988</v>
          </cell>
          <cell r="AD42">
            <v>42748</v>
          </cell>
          <cell r="AE42">
            <v>0.9883245092825931</v>
          </cell>
          <cell r="AF42">
            <v>42341</v>
          </cell>
          <cell r="AG42">
            <v>0.9904790867409001</v>
          </cell>
          <cell r="AH42">
            <v>41648</v>
          </cell>
          <cell r="AI42">
            <v>0.9836328853829621</v>
          </cell>
          <cell r="AJ42">
            <v>41116</v>
          </cell>
          <cell r="AK42">
            <v>0.9872262773722628</v>
          </cell>
          <cell r="AL42">
            <v>40354</v>
          </cell>
          <cell r="AM42">
            <v>0.9814670687810099</v>
          </cell>
          <cell r="AN42">
            <v>38998</v>
          </cell>
          <cell r="AO42">
            <v>0.9663973831590424</v>
          </cell>
          <cell r="AP42">
            <v>37575</v>
          </cell>
          <cell r="AQ42">
            <v>0.9635109492794502</v>
          </cell>
          <cell r="AR42">
            <v>36306</v>
          </cell>
          <cell r="AS42">
            <v>0.9662275449101796</v>
          </cell>
          <cell r="AT42">
            <v>35645</v>
          </cell>
          <cell r="AU42">
            <v>0.9817936429240346</v>
          </cell>
          <cell r="AV42">
            <v>36009</v>
          </cell>
          <cell r="AW42">
            <v>1.0102118109131715</v>
          </cell>
          <cell r="AX42">
            <v>37559</v>
          </cell>
          <cell r="AY42">
            <v>1.0430447943569663</v>
          </cell>
          <cell r="AZ42">
            <v>38628</v>
          </cell>
          <cell r="BA42">
            <v>1.0284618866316995</v>
          </cell>
          <cell r="BB42">
            <v>39215</v>
          </cell>
          <cell r="BC42">
            <v>1.015196230713472</v>
          </cell>
          <cell r="BD42">
            <v>39176</v>
          </cell>
          <cell r="BE42">
            <v>0.9990054825959455</v>
          </cell>
          <cell r="BF42">
            <v>38440</v>
          </cell>
          <cell r="BG42">
            <v>0.9812129875433939</v>
          </cell>
          <cell r="BH42">
            <v>37607</v>
          </cell>
          <cell r="BI42">
            <v>0.9783298647242455</v>
          </cell>
          <cell r="BJ42">
            <v>37426</v>
          </cell>
          <cell r="BK42">
            <v>0.9951870662376685</v>
          </cell>
          <cell r="BL42">
            <v>37847</v>
          </cell>
          <cell r="BM42">
            <v>1.0112488644258002</v>
          </cell>
          <cell r="BN42">
            <v>38832</v>
          </cell>
          <cell r="BO42">
            <v>1.0260258408856713</v>
          </cell>
          <cell r="BP42">
            <v>40834</v>
          </cell>
          <cell r="BQ42">
            <v>1.051555418211784</v>
          </cell>
          <cell r="BR42">
            <v>43002</v>
          </cell>
          <cell r="BS42">
            <v>1.0530930107263554</v>
          </cell>
          <cell r="BT42">
            <v>44736</v>
          </cell>
          <cell r="BU42">
            <v>1.0403237058741455</v>
          </cell>
          <cell r="BV42">
            <v>46052</v>
          </cell>
          <cell r="BW42">
            <v>1.029417024320458</v>
          </cell>
          <cell r="BX42">
            <v>46882</v>
          </cell>
          <cell r="BY42">
            <v>1.0180231043168593</v>
          </cell>
          <cell r="BZ42">
            <v>46844</v>
          </cell>
          <cell r="CA42">
            <v>0.9991894543748133</v>
          </cell>
          <cell r="CB42">
            <v>46178</v>
          </cell>
          <cell r="CC42">
            <v>0.9857825975578516</v>
          </cell>
          <cell r="CD42">
            <v>44667</v>
          </cell>
          <cell r="CE42">
            <v>0.9672787907661657</v>
          </cell>
          <cell r="CF42">
            <v>42745</v>
          </cell>
          <cell r="CG42">
            <v>0.9569704703696241</v>
          </cell>
          <cell r="CH42">
            <v>41410</v>
          </cell>
          <cell r="CI42">
            <v>0.968768276991461</v>
          </cell>
          <cell r="CJ42">
            <v>39852</v>
          </cell>
          <cell r="CK42">
            <v>0.9623762376237623</v>
          </cell>
          <cell r="CL42">
            <v>38332</v>
          </cell>
          <cell r="CM42">
            <v>0.9618588778480377</v>
          </cell>
          <cell r="CN42">
            <v>38023</v>
          </cell>
        </row>
        <row r="43">
          <cell r="B43" t="str">
            <v> 70-74</v>
          </cell>
          <cell r="C43">
            <v>25054</v>
          </cell>
          <cell r="D43">
            <v>24239</v>
          </cell>
          <cell r="E43">
            <v>0.9674702642292647</v>
          </cell>
          <cell r="F43">
            <v>23815</v>
          </cell>
          <cell r="G43">
            <v>0.9825075291884979</v>
          </cell>
          <cell r="H43">
            <v>24091</v>
          </cell>
          <cell r="I43">
            <v>1.0115893344530758</v>
          </cell>
          <cell r="J43">
            <v>24869</v>
          </cell>
          <cell r="K43">
            <v>1.0322942177576688</v>
          </cell>
          <cell r="L43">
            <v>26872</v>
          </cell>
          <cell r="M43">
            <v>1.0805420402911254</v>
          </cell>
          <cell r="N43">
            <v>28717</v>
          </cell>
          <cell r="O43">
            <v>1.0686588270318547</v>
          </cell>
          <cell r="P43">
            <v>30407</v>
          </cell>
          <cell r="Q43">
            <v>1.0588501584427343</v>
          </cell>
          <cell r="R43">
            <v>32397</v>
          </cell>
          <cell r="S43">
            <v>1.065445456638274</v>
          </cell>
          <cell r="T43">
            <v>33859</v>
          </cell>
          <cell r="U43">
            <v>1.045127635274871</v>
          </cell>
          <cell r="V43">
            <v>33628</v>
          </cell>
          <cell r="W43">
            <v>0.9931775894149266</v>
          </cell>
          <cell r="X43">
            <v>34728</v>
          </cell>
          <cell r="Y43">
            <v>1.032710836207922</v>
          </cell>
          <cell r="Z43">
            <v>36438</v>
          </cell>
          <cell r="AA43">
            <v>1.049239806496199</v>
          </cell>
          <cell r="AB43">
            <v>37347</v>
          </cell>
          <cell r="AC43">
            <v>1.0249464844393217</v>
          </cell>
          <cell r="AD43">
            <v>38204</v>
          </cell>
          <cell r="AE43">
            <v>1.0229469569175569</v>
          </cell>
          <cell r="AF43">
            <v>39651</v>
          </cell>
          <cell r="AG43">
            <v>1.0378756151188357</v>
          </cell>
          <cell r="AH43">
            <v>40330</v>
          </cell>
          <cell r="AI43">
            <v>1.0171244104814507</v>
          </cell>
          <cell r="AJ43">
            <v>40065</v>
          </cell>
          <cell r="AK43">
            <v>0.9934292090255393</v>
          </cell>
          <cell r="AL43">
            <v>39728</v>
          </cell>
          <cell r="AM43">
            <v>0.9915886684138275</v>
          </cell>
          <cell r="AN43">
            <v>39301</v>
          </cell>
          <cell r="AO43">
            <v>0.9892519130084575</v>
          </cell>
          <cell r="AP43">
            <v>38967</v>
          </cell>
          <cell r="AQ43">
            <v>0.9915014885117427</v>
          </cell>
          <cell r="AR43">
            <v>38381</v>
          </cell>
          <cell r="AS43">
            <v>0.9849616342033002</v>
          </cell>
          <cell r="AT43">
            <v>37934</v>
          </cell>
          <cell r="AU43">
            <v>0.9883536124645007</v>
          </cell>
          <cell r="AV43">
            <v>37263</v>
          </cell>
          <cell r="AW43">
            <v>0.9823113829282438</v>
          </cell>
          <cell r="AX43">
            <v>36032</v>
          </cell>
          <cell r="AY43">
            <v>0.9669645492848133</v>
          </cell>
          <cell r="AZ43">
            <v>34747</v>
          </cell>
          <cell r="BA43">
            <v>0.9643372557726465</v>
          </cell>
          <cell r="BB43">
            <v>33616</v>
          </cell>
          <cell r="BC43">
            <v>0.9674504273750252</v>
          </cell>
          <cell r="BD43">
            <v>33050</v>
          </cell>
          <cell r="BE43">
            <v>0.9831627796287482</v>
          </cell>
          <cell r="BF43">
            <v>33437</v>
          </cell>
          <cell r="BG43">
            <v>1.0117095310136157</v>
          </cell>
          <cell r="BH43">
            <v>34917</v>
          </cell>
          <cell r="BI43">
            <v>1.0442623441098184</v>
          </cell>
          <cell r="BJ43">
            <v>35938</v>
          </cell>
          <cell r="BK43">
            <v>1.0292407709711602</v>
          </cell>
          <cell r="BL43">
            <v>36505</v>
          </cell>
          <cell r="BM43">
            <v>1.0157771717958706</v>
          </cell>
          <cell r="BN43">
            <v>36487</v>
          </cell>
          <cell r="BO43">
            <v>0.999506916860704</v>
          </cell>
          <cell r="BP43">
            <v>35824</v>
          </cell>
          <cell r="BQ43">
            <v>0.9818291446268534</v>
          </cell>
          <cell r="BR43">
            <v>35090</v>
          </cell>
          <cell r="BS43">
            <v>0.9795109423849933</v>
          </cell>
          <cell r="BT43">
            <v>34958</v>
          </cell>
          <cell r="BU43">
            <v>0.9962382445141066</v>
          </cell>
          <cell r="BV43">
            <v>35391</v>
          </cell>
          <cell r="BW43">
            <v>1.0123862921219748</v>
          </cell>
          <cell r="BX43">
            <v>36350</v>
          </cell>
          <cell r="BY43">
            <v>1.0270972846203836</v>
          </cell>
          <cell r="BZ43">
            <v>38260</v>
          </cell>
          <cell r="CA43">
            <v>1.052544704264099</v>
          </cell>
          <cell r="CB43">
            <v>40333</v>
          </cell>
          <cell r="CC43">
            <v>1.0541819132253005</v>
          </cell>
          <cell r="CD43">
            <v>41985</v>
          </cell>
          <cell r="CE43">
            <v>1.0409590161902165</v>
          </cell>
          <cell r="CF43">
            <v>43246</v>
          </cell>
          <cell r="CG43">
            <v>1.030034536143861</v>
          </cell>
          <cell r="CH43">
            <v>44045</v>
          </cell>
          <cell r="CI43">
            <v>1.0184756971743052</v>
          </cell>
          <cell r="CJ43">
            <v>44038</v>
          </cell>
          <cell r="CK43">
            <v>0.9998410716312862</v>
          </cell>
          <cell r="CL43">
            <v>43446</v>
          </cell>
          <cell r="CM43">
            <v>0.9865570643535129</v>
          </cell>
          <cell r="CN43">
            <v>42044</v>
          </cell>
        </row>
        <row r="44">
          <cell r="B44" t="str">
            <v> 75-79</v>
          </cell>
          <cell r="C44">
            <v>22463</v>
          </cell>
          <cell r="D44">
            <v>22638</v>
          </cell>
          <cell r="E44">
            <v>1.007790588968526</v>
          </cell>
          <cell r="F44">
            <v>22514</v>
          </cell>
          <cell r="G44">
            <v>0.9945224843184027</v>
          </cell>
          <cell r="H44">
            <v>22056</v>
          </cell>
          <cell r="I44">
            <v>0.9796571022474905</v>
          </cell>
          <cell r="J44">
            <v>21599</v>
          </cell>
          <cell r="K44">
            <v>0.9792800145085238</v>
          </cell>
          <cell r="L44">
            <v>20857</v>
          </cell>
          <cell r="M44">
            <v>0.9656465577110052</v>
          </cell>
          <cell r="N44">
            <v>20256</v>
          </cell>
          <cell r="O44">
            <v>0.9711847341420147</v>
          </cell>
          <cell r="P44">
            <v>19976</v>
          </cell>
          <cell r="Q44">
            <v>0.9861769352290679</v>
          </cell>
          <cell r="R44">
            <v>20281</v>
          </cell>
          <cell r="S44">
            <v>1.0152683219863836</v>
          </cell>
          <cell r="T44">
            <v>21023</v>
          </cell>
          <cell r="U44">
            <v>1.0365859671613826</v>
          </cell>
          <cell r="V44">
            <v>22819</v>
          </cell>
          <cell r="W44">
            <v>1.085430243067117</v>
          </cell>
          <cell r="X44">
            <v>24455</v>
          </cell>
          <cell r="Y44">
            <v>1.0716946404312195</v>
          </cell>
          <cell r="Z44">
            <v>25936</v>
          </cell>
          <cell r="AA44">
            <v>1.060560212635453</v>
          </cell>
          <cell r="AB44">
            <v>27690</v>
          </cell>
          <cell r="AC44">
            <v>1.0676280074028377</v>
          </cell>
          <cell r="AD44">
            <v>28989</v>
          </cell>
          <cell r="AE44">
            <v>1.0469122426868906</v>
          </cell>
          <cell r="AF44">
            <v>28847</v>
          </cell>
          <cell r="AG44">
            <v>0.9951015902583739</v>
          </cell>
          <cell r="AH44">
            <v>29886</v>
          </cell>
          <cell r="AI44">
            <v>1.0360176101501022</v>
          </cell>
          <cell r="AJ44">
            <v>31447</v>
          </cell>
          <cell r="AK44">
            <v>1.0522318142273974</v>
          </cell>
          <cell r="AL44">
            <v>32321</v>
          </cell>
          <cell r="AM44">
            <v>1.0277927942252043</v>
          </cell>
          <cell r="AN44">
            <v>33138</v>
          </cell>
          <cell r="AO44">
            <v>1.0252776832399988</v>
          </cell>
          <cell r="AP44">
            <v>34428</v>
          </cell>
          <cell r="AQ44">
            <v>1.0389281187760275</v>
          </cell>
          <cell r="AR44">
            <v>35096</v>
          </cell>
          <cell r="AS44">
            <v>1.0194028116649239</v>
          </cell>
          <cell r="AT44">
            <v>34943</v>
          </cell>
          <cell r="AU44">
            <v>0.9956405288351949</v>
          </cell>
          <cell r="AV44">
            <v>34715</v>
          </cell>
          <cell r="AW44">
            <v>0.9934750880004579</v>
          </cell>
          <cell r="AX44">
            <v>34402</v>
          </cell>
          <cell r="AY44">
            <v>0.9909837246147198</v>
          </cell>
          <cell r="AZ44">
            <v>34176</v>
          </cell>
          <cell r="BA44">
            <v>0.993430614499157</v>
          </cell>
          <cell r="BB44">
            <v>33749</v>
          </cell>
          <cell r="BC44">
            <v>0.9875058520599251</v>
          </cell>
          <cell r="BD44">
            <v>33428</v>
          </cell>
          <cell r="BE44">
            <v>0.9904886070698391</v>
          </cell>
          <cell r="BF44">
            <v>32891</v>
          </cell>
          <cell r="BG44">
            <v>0.9839356228311595</v>
          </cell>
          <cell r="BH44">
            <v>31841</v>
          </cell>
          <cell r="BI44">
            <v>0.9680763734760269</v>
          </cell>
          <cell r="BJ44">
            <v>30755</v>
          </cell>
          <cell r="BK44">
            <v>0.9658930309977701</v>
          </cell>
          <cell r="BL44">
            <v>29824</v>
          </cell>
          <cell r="BM44">
            <v>0.9697284994309868</v>
          </cell>
          <cell r="BN44">
            <v>29401</v>
          </cell>
          <cell r="BO44">
            <v>0.9858167918454935</v>
          </cell>
          <cell r="BP44">
            <v>29829</v>
          </cell>
          <cell r="BQ44">
            <v>1.0145573279820415</v>
          </cell>
          <cell r="BR44">
            <v>31215</v>
          </cell>
          <cell r="BS44">
            <v>1.046464849642965</v>
          </cell>
          <cell r="BT44">
            <v>32169</v>
          </cell>
          <cell r="BU44">
            <v>1.030562229697261</v>
          </cell>
          <cell r="BV44">
            <v>32711</v>
          </cell>
          <cell r="BW44">
            <v>1.0168485187602971</v>
          </cell>
          <cell r="BX44">
            <v>32723</v>
          </cell>
          <cell r="BY44">
            <v>1.0003668490721775</v>
          </cell>
          <cell r="BZ44">
            <v>32172</v>
          </cell>
          <cell r="CA44">
            <v>0.9831616905540446</v>
          </cell>
          <cell r="CB44">
            <v>31575</v>
          </cell>
          <cell r="CC44">
            <v>0.9814434912346139</v>
          </cell>
          <cell r="CD44">
            <v>31520</v>
          </cell>
          <cell r="CE44">
            <v>0.9982581155977831</v>
          </cell>
          <cell r="CF44">
            <v>31972</v>
          </cell>
          <cell r="CG44">
            <v>1.0143401015228426</v>
          </cell>
          <cell r="CH44">
            <v>32893</v>
          </cell>
          <cell r="CI44">
            <v>1.0288064556486927</v>
          </cell>
          <cell r="CJ44">
            <v>34678</v>
          </cell>
          <cell r="CK44">
            <v>1.0542668652904874</v>
          </cell>
          <cell r="CL44">
            <v>36614</v>
          </cell>
          <cell r="CM44">
            <v>1.0558279024165176</v>
          </cell>
          <cell r="CN44">
            <v>38160</v>
          </cell>
        </row>
        <row r="45">
          <cell r="B45" t="str">
            <v> 80-84</v>
          </cell>
          <cell r="C45">
            <v>16747</v>
          </cell>
          <cell r="D45">
            <v>16609</v>
          </cell>
          <cell r="E45">
            <v>0.9917597181584762</v>
          </cell>
          <cell r="F45">
            <v>16361</v>
          </cell>
          <cell r="G45">
            <v>0.9850683364440965</v>
          </cell>
          <cell r="H45">
            <v>16201</v>
          </cell>
          <cell r="I45">
            <v>0.9902206466597396</v>
          </cell>
          <cell r="J45">
            <v>16108</v>
          </cell>
          <cell r="K45">
            <v>0.9942596136040985</v>
          </cell>
          <cell r="L45">
            <v>16282</v>
          </cell>
          <cell r="M45">
            <v>1.0108020859200397</v>
          </cell>
          <cell r="N45">
            <v>16504</v>
          </cell>
          <cell r="O45">
            <v>1.0136346886131924</v>
          </cell>
          <cell r="P45">
            <v>16486</v>
          </cell>
          <cell r="Q45">
            <v>0.9989093553078041</v>
          </cell>
          <cell r="R45">
            <v>16209</v>
          </cell>
          <cell r="S45">
            <v>0.9831978648550285</v>
          </cell>
          <cell r="T45">
            <v>15942</v>
          </cell>
          <cell r="U45">
            <v>0.9835276698130668</v>
          </cell>
          <cell r="V45">
            <v>15480</v>
          </cell>
          <cell r="W45">
            <v>0.9710199473089951</v>
          </cell>
          <cell r="X45">
            <v>15132</v>
          </cell>
          <cell r="Y45">
            <v>0.9775193798449613</v>
          </cell>
          <cell r="Z45">
            <v>15013</v>
          </cell>
          <cell r="AA45">
            <v>0.9921358710018504</v>
          </cell>
          <cell r="AB45">
            <v>15335</v>
          </cell>
          <cell r="AC45">
            <v>1.0214480783321123</v>
          </cell>
          <cell r="AD45">
            <v>16002</v>
          </cell>
          <cell r="AE45">
            <v>1.043495272253016</v>
          </cell>
          <cell r="AF45">
            <v>17496</v>
          </cell>
          <cell r="AG45">
            <v>1.0933633295838021</v>
          </cell>
          <cell r="AH45">
            <v>18838</v>
          </cell>
          <cell r="AI45">
            <v>1.0767032464563329</v>
          </cell>
          <cell r="AJ45">
            <v>20032</v>
          </cell>
          <cell r="AK45">
            <v>1.063382524684149</v>
          </cell>
          <cell r="AL45">
            <v>21460</v>
          </cell>
          <cell r="AM45">
            <v>1.0712859424920127</v>
          </cell>
          <cell r="AN45">
            <v>22532</v>
          </cell>
          <cell r="AO45">
            <v>1.0499534016775396</v>
          </cell>
          <cell r="AP45">
            <v>22498</v>
          </cell>
          <cell r="AQ45">
            <v>0.9984910349724836</v>
          </cell>
          <cell r="AR45">
            <v>23426</v>
          </cell>
          <cell r="AS45">
            <v>1.041248110943195</v>
          </cell>
          <cell r="AT45">
            <v>24765</v>
          </cell>
          <cell r="AU45">
            <v>1.0571587125416204</v>
          </cell>
          <cell r="AV45">
            <v>25569</v>
          </cell>
          <cell r="AW45">
            <v>1.032465172622653</v>
          </cell>
          <cell r="AX45">
            <v>26312</v>
          </cell>
          <cell r="AY45">
            <v>1.0290586256795338</v>
          </cell>
          <cell r="AZ45">
            <v>27384</v>
          </cell>
          <cell r="BA45">
            <v>1.0407418668288233</v>
          </cell>
          <cell r="BB45">
            <v>28019</v>
          </cell>
          <cell r="BC45">
            <v>1.0231887233420975</v>
          </cell>
          <cell r="BD45">
            <v>27998</v>
          </cell>
          <cell r="BE45">
            <v>0.9992505085834612</v>
          </cell>
          <cell r="BF45">
            <v>27903</v>
          </cell>
          <cell r="BG45">
            <v>0.9966069004928924</v>
          </cell>
          <cell r="BH45">
            <v>27733</v>
          </cell>
          <cell r="BI45">
            <v>0.9939074651471168</v>
          </cell>
          <cell r="BJ45">
            <v>27641</v>
          </cell>
          <cell r="BK45">
            <v>0.9966826524357264</v>
          </cell>
          <cell r="BL45">
            <v>27411</v>
          </cell>
          <cell r="BM45">
            <v>0.9916790275315654</v>
          </cell>
          <cell r="BN45">
            <v>27241</v>
          </cell>
          <cell r="BO45">
            <v>0.9937981102477108</v>
          </cell>
          <cell r="BP45">
            <v>26879</v>
          </cell>
          <cell r="BQ45">
            <v>0.9867112073712418</v>
          </cell>
          <cell r="BR45">
            <v>26073</v>
          </cell>
          <cell r="BS45">
            <v>0.9700137653930577</v>
          </cell>
          <cell r="BT45">
            <v>25253</v>
          </cell>
          <cell r="BU45">
            <v>0.9685498408315115</v>
          </cell>
          <cell r="BV45">
            <v>24585</v>
          </cell>
          <cell r="BW45">
            <v>0.9735476973032907</v>
          </cell>
          <cell r="BX45">
            <v>24344</v>
          </cell>
          <cell r="BY45">
            <v>0.9901972747610331</v>
          </cell>
          <cell r="BZ45">
            <v>24813</v>
          </cell>
          <cell r="CA45">
            <v>1.0192655274400262</v>
          </cell>
          <cell r="CB45">
            <v>26058</v>
          </cell>
          <cell r="CC45">
            <v>1.0501753113287389</v>
          </cell>
          <cell r="CD45">
            <v>26915</v>
          </cell>
          <cell r="CE45">
            <v>1.032888172538184</v>
          </cell>
          <cell r="CF45">
            <v>27415</v>
          </cell>
          <cell r="CG45">
            <v>1.0185770016719302</v>
          </cell>
          <cell r="CH45">
            <v>27471</v>
          </cell>
          <cell r="CI45">
            <v>1.0020426773664053</v>
          </cell>
          <cell r="CJ45">
            <v>27066</v>
          </cell>
          <cell r="CK45">
            <v>0.9852571802992246</v>
          </cell>
          <cell r="CL45">
            <v>26657</v>
          </cell>
          <cell r="CM45">
            <v>0.9848887903642947</v>
          </cell>
          <cell r="CN45">
            <v>26700</v>
          </cell>
        </row>
        <row r="46">
          <cell r="B46" t="str">
            <v> 85-89</v>
          </cell>
          <cell r="C46">
            <v>5354</v>
          </cell>
          <cell r="D46">
            <v>6481</v>
          </cell>
          <cell r="E46">
            <v>1.210496824803885</v>
          </cell>
          <cell r="F46">
            <v>7590</v>
          </cell>
          <cell r="G46">
            <v>1.171115568585095</v>
          </cell>
          <cell r="H46">
            <v>8542</v>
          </cell>
          <cell r="I46">
            <v>1.1254281949934124</v>
          </cell>
          <cell r="J46">
            <v>9094</v>
          </cell>
          <cell r="K46">
            <v>1.0646218684148911</v>
          </cell>
          <cell r="L46">
            <v>9370</v>
          </cell>
          <cell r="M46">
            <v>1.0303496811084232</v>
          </cell>
          <cell r="N46">
            <v>9370</v>
          </cell>
          <cell r="O46">
            <v>1</v>
          </cell>
          <cell r="P46">
            <v>9326</v>
          </cell>
          <cell r="Q46">
            <v>0.9953041622198506</v>
          </cell>
          <cell r="R46">
            <v>9341</v>
          </cell>
          <cell r="S46">
            <v>1.0016084066051898</v>
          </cell>
          <cell r="T46">
            <v>9397</v>
          </cell>
          <cell r="U46">
            <v>1.005995075473718</v>
          </cell>
          <cell r="V46">
            <v>9619</v>
          </cell>
          <cell r="W46">
            <v>1.023624561030116</v>
          </cell>
          <cell r="X46">
            <v>9846</v>
          </cell>
          <cell r="Y46">
            <v>1.0235991267283502</v>
          </cell>
          <cell r="Z46">
            <v>9906</v>
          </cell>
          <cell r="AA46">
            <v>1.0060938452163315</v>
          </cell>
          <cell r="AB46">
            <v>9803</v>
          </cell>
          <cell r="AC46">
            <v>0.9896022612558045</v>
          </cell>
          <cell r="AD46">
            <v>9716</v>
          </cell>
          <cell r="AE46">
            <v>0.991125165765582</v>
          </cell>
          <cell r="AF46">
            <v>9525</v>
          </cell>
          <cell r="AG46">
            <v>0.9803417044051049</v>
          </cell>
          <cell r="AH46">
            <v>9414</v>
          </cell>
          <cell r="AI46">
            <v>0.9883464566929134</v>
          </cell>
          <cell r="AJ46">
            <v>9436</v>
          </cell>
          <cell r="AK46">
            <v>1.0023369449755684</v>
          </cell>
          <cell r="AL46">
            <v>9740</v>
          </cell>
          <cell r="AM46">
            <v>1.0322170411191183</v>
          </cell>
          <cell r="AN46">
            <v>10279</v>
          </cell>
          <cell r="AO46">
            <v>1.0553388090349076</v>
          </cell>
          <cell r="AP46">
            <v>11380</v>
          </cell>
          <cell r="AQ46">
            <v>1.1071115867302266</v>
          </cell>
          <cell r="AR46">
            <v>12349</v>
          </cell>
          <cell r="AS46">
            <v>1.0851493848857645</v>
          </cell>
          <cell r="AT46">
            <v>13195</v>
          </cell>
          <cell r="AU46">
            <v>1.0685075714632764</v>
          </cell>
          <cell r="AV46">
            <v>14220</v>
          </cell>
          <cell r="AW46">
            <v>1.0776809397499052</v>
          </cell>
          <cell r="AX46">
            <v>15008</v>
          </cell>
          <cell r="AY46">
            <v>1.0554149085794655</v>
          </cell>
          <cell r="AZ46">
            <v>15070</v>
          </cell>
          <cell r="BA46">
            <v>1.004131130063966</v>
          </cell>
          <cell r="BB46">
            <v>15829</v>
          </cell>
          <cell r="BC46">
            <v>1.0503649635036496</v>
          </cell>
          <cell r="BD46">
            <v>16870</v>
          </cell>
          <cell r="BE46">
            <v>1.0657653673636995</v>
          </cell>
          <cell r="BF46">
            <v>17553</v>
          </cell>
          <cell r="BG46">
            <v>1.040486069946651</v>
          </cell>
          <cell r="BH46">
            <v>18176</v>
          </cell>
          <cell r="BI46">
            <v>1.035492508403122</v>
          </cell>
          <cell r="BJ46">
            <v>18977</v>
          </cell>
          <cell r="BK46">
            <v>1.044069102112676</v>
          </cell>
          <cell r="BL46">
            <v>19539</v>
          </cell>
          <cell r="BM46">
            <v>1.029614796859356</v>
          </cell>
          <cell r="BN46">
            <v>19644</v>
          </cell>
          <cell r="BO46">
            <v>1.0053738676493167</v>
          </cell>
          <cell r="BP46">
            <v>19685</v>
          </cell>
          <cell r="BQ46">
            <v>1.0020871512930156</v>
          </cell>
          <cell r="BR46">
            <v>19664</v>
          </cell>
          <cell r="BS46">
            <v>0.9989331978663958</v>
          </cell>
          <cell r="BT46">
            <v>19711</v>
          </cell>
          <cell r="BU46">
            <v>1.0023901545972336</v>
          </cell>
          <cell r="BV46">
            <v>19683</v>
          </cell>
          <cell r="BW46">
            <v>0.9985794733904926</v>
          </cell>
          <cell r="BX46">
            <v>19677</v>
          </cell>
          <cell r="BY46">
            <v>0.9996951684194483</v>
          </cell>
          <cell r="BZ46">
            <v>19505</v>
          </cell>
          <cell r="CA46">
            <v>0.9912588301062154</v>
          </cell>
          <cell r="CB46">
            <v>18982</v>
          </cell>
          <cell r="CC46">
            <v>0.9731863624711612</v>
          </cell>
          <cell r="CD46">
            <v>18471</v>
          </cell>
          <cell r="CE46">
            <v>0.973079759772416</v>
          </cell>
          <cell r="CF46">
            <v>18099</v>
          </cell>
          <cell r="CG46">
            <v>0.9798603215851875</v>
          </cell>
          <cell r="CH46">
            <v>18056</v>
          </cell>
          <cell r="CI46">
            <v>0.9976241781313885</v>
          </cell>
          <cell r="CJ46">
            <v>18543</v>
          </cell>
          <cell r="CK46">
            <v>1.0269716437749226</v>
          </cell>
          <cell r="CL46">
            <v>19585</v>
          </cell>
          <cell r="CM46">
            <v>1.0561937119128513</v>
          </cell>
          <cell r="CN46">
            <v>20302</v>
          </cell>
        </row>
        <row r="47">
          <cell r="B47" t="str">
            <v> 90+</v>
          </cell>
          <cell r="C47">
            <v>2298</v>
          </cell>
          <cell r="D47">
            <v>2061</v>
          </cell>
          <cell r="E47">
            <v>0.8968668407310705</v>
          </cell>
          <cell r="F47">
            <v>1889</v>
          </cell>
          <cell r="G47">
            <v>0.9165453663270258</v>
          </cell>
          <cell r="H47">
            <v>1779</v>
          </cell>
          <cell r="I47">
            <v>0.9417681312863949</v>
          </cell>
          <cell r="J47">
            <v>1973</v>
          </cell>
          <cell r="K47">
            <v>1.1090500281056774</v>
          </cell>
          <cell r="L47">
            <v>2312</v>
          </cell>
          <cell r="M47">
            <v>1.17181956411556</v>
          </cell>
          <cell r="N47">
            <v>2755</v>
          </cell>
          <cell r="O47">
            <v>1.1916089965397925</v>
          </cell>
          <cell r="P47">
            <v>3184</v>
          </cell>
          <cell r="Q47">
            <v>1.1557168784029037</v>
          </cell>
          <cell r="R47">
            <v>3550</v>
          </cell>
          <cell r="S47">
            <v>1.1149497487437185</v>
          </cell>
          <cell r="T47">
            <v>3855</v>
          </cell>
          <cell r="U47">
            <v>1.0859154929577466</v>
          </cell>
          <cell r="V47">
            <v>4096</v>
          </cell>
          <cell r="W47">
            <v>1.0625162127107652</v>
          </cell>
          <cell r="X47">
            <v>4260</v>
          </cell>
          <cell r="Y47">
            <v>1.0400390625</v>
          </cell>
          <cell r="Z47">
            <v>4412</v>
          </cell>
          <cell r="AA47">
            <v>1.035680751173709</v>
          </cell>
          <cell r="AB47">
            <v>4575</v>
          </cell>
          <cell r="AC47">
            <v>1.036944696282865</v>
          </cell>
          <cell r="AD47">
            <v>4746</v>
          </cell>
          <cell r="AE47">
            <v>1.0373770491803278</v>
          </cell>
          <cell r="AF47">
            <v>4981</v>
          </cell>
          <cell r="AG47">
            <v>1.0495153813737885</v>
          </cell>
          <cell r="AH47">
            <v>5184</v>
          </cell>
          <cell r="AI47">
            <v>1.0407548685003012</v>
          </cell>
          <cell r="AJ47">
            <v>5308</v>
          </cell>
          <cell r="AK47">
            <v>1.0239197530864197</v>
          </cell>
          <cell r="AL47">
            <v>5362</v>
          </cell>
          <cell r="AM47">
            <v>1.0101733232856067</v>
          </cell>
          <cell r="AN47">
            <v>5445</v>
          </cell>
          <cell r="AO47">
            <v>1.015479298769116</v>
          </cell>
          <cell r="AP47">
            <v>5515</v>
          </cell>
          <cell r="AQ47">
            <v>1.0128558310376492</v>
          </cell>
          <cell r="AR47">
            <v>5615</v>
          </cell>
          <cell r="AS47">
            <v>1.0181323662737987</v>
          </cell>
          <cell r="AT47">
            <v>5751</v>
          </cell>
          <cell r="AU47">
            <v>1.0242208370436332</v>
          </cell>
          <cell r="AV47">
            <v>6006</v>
          </cell>
          <cell r="AW47">
            <v>1.0443401147626499</v>
          </cell>
          <cell r="AX47">
            <v>6398</v>
          </cell>
          <cell r="AY47">
            <v>1.0652680652680653</v>
          </cell>
          <cell r="AZ47">
            <v>7096</v>
          </cell>
          <cell r="BA47">
            <v>1.109096592685214</v>
          </cell>
          <cell r="BB47">
            <v>7716</v>
          </cell>
          <cell r="BC47">
            <v>1.0873731679819616</v>
          </cell>
          <cell r="BD47">
            <v>8267</v>
          </cell>
          <cell r="BE47">
            <v>1.071410057024365</v>
          </cell>
          <cell r="BF47">
            <v>8981</v>
          </cell>
          <cell r="BG47">
            <v>1.086367485182049</v>
          </cell>
          <cell r="BH47">
            <v>9623</v>
          </cell>
          <cell r="BI47">
            <v>1.071484244516201</v>
          </cell>
          <cell r="BJ47">
            <v>10008</v>
          </cell>
          <cell r="BK47">
            <v>1.0400083134157747</v>
          </cell>
          <cell r="BL47">
            <v>10771</v>
          </cell>
          <cell r="BM47">
            <v>1.0762390087929656</v>
          </cell>
          <cell r="BN47">
            <v>11663</v>
          </cell>
          <cell r="BO47">
            <v>1.08281496611271</v>
          </cell>
          <cell r="BP47">
            <v>12425</v>
          </cell>
          <cell r="BQ47">
            <v>1.0653348195147045</v>
          </cell>
          <cell r="BR47">
            <v>13111</v>
          </cell>
          <cell r="BS47">
            <v>1.0552112676056338</v>
          </cell>
          <cell r="BT47">
            <v>13754</v>
          </cell>
          <cell r="BU47">
            <v>1.0490427884982076</v>
          </cell>
          <cell r="BV47">
            <v>14492</v>
          </cell>
          <cell r="BW47">
            <v>1.0536571179293297</v>
          </cell>
          <cell r="BX47">
            <v>15036</v>
          </cell>
          <cell r="BY47">
            <v>1.0375379519735026</v>
          </cell>
          <cell r="BZ47">
            <v>15476</v>
          </cell>
          <cell r="CA47">
            <v>1.0292631018888</v>
          </cell>
          <cell r="CB47">
            <v>15845</v>
          </cell>
          <cell r="CC47">
            <v>1.0238433703799432</v>
          </cell>
          <cell r="CD47">
            <v>16251</v>
          </cell>
          <cell r="CE47">
            <v>1.0256232249921111</v>
          </cell>
          <cell r="CF47">
            <v>16692</v>
          </cell>
          <cell r="CG47">
            <v>1.0271367915820564</v>
          </cell>
          <cell r="CH47">
            <v>17033</v>
          </cell>
          <cell r="CI47">
            <v>1.0204289479990414</v>
          </cell>
          <cell r="CJ47">
            <v>17221</v>
          </cell>
          <cell r="CK47">
            <v>1.011037397992133</v>
          </cell>
          <cell r="CL47">
            <v>17147</v>
          </cell>
          <cell r="CM47">
            <v>0.9957029208524476</v>
          </cell>
          <cell r="CN47">
            <v>17137</v>
          </cell>
        </row>
        <row r="48">
          <cell r="B48" t="str">
            <v>Ženy</v>
          </cell>
          <cell r="C48">
            <v>643042</v>
          </cell>
          <cell r="D48">
            <v>642090</v>
          </cell>
          <cell r="E48">
            <v>0.9985195368265214</v>
          </cell>
          <cell r="F48">
            <v>641108</v>
          </cell>
          <cell r="G48">
            <v>0.9984706193835755</v>
          </cell>
          <cell r="H48">
            <v>640090</v>
          </cell>
          <cell r="I48">
            <v>0.9984121240103071</v>
          </cell>
          <cell r="J48">
            <v>639029</v>
          </cell>
          <cell r="K48">
            <v>0.9983424205971035</v>
          </cell>
          <cell r="L48">
            <v>637908</v>
          </cell>
          <cell r="M48">
            <v>0.9982457760132951</v>
          </cell>
          <cell r="N48">
            <v>636731</v>
          </cell>
          <cell r="O48">
            <v>0.998154906350132</v>
          </cell>
          <cell r="P48">
            <v>635488</v>
          </cell>
          <cell r="Q48">
            <v>0.998047841239079</v>
          </cell>
          <cell r="R48">
            <v>634174</v>
          </cell>
          <cell r="S48">
            <v>0.9979322976987763</v>
          </cell>
          <cell r="T48">
            <v>632777</v>
          </cell>
          <cell r="U48">
            <v>0.9977971345403628</v>
          </cell>
          <cell r="V48">
            <v>631300</v>
          </cell>
          <cell r="W48">
            <v>0.9976658443653925</v>
          </cell>
          <cell r="X48">
            <v>629731</v>
          </cell>
          <cell r="Y48">
            <v>0.997514652304768</v>
          </cell>
          <cell r="Z48">
            <v>628066</v>
          </cell>
          <cell r="AA48">
            <v>0.9973560139170534</v>
          </cell>
          <cell r="AB48">
            <v>626292</v>
          </cell>
          <cell r="AC48">
            <v>0.997175456082641</v>
          </cell>
          <cell r="AD48">
            <v>624408</v>
          </cell>
          <cell r="AE48">
            <v>0.9969918185127704</v>
          </cell>
          <cell r="AF48">
            <v>622379</v>
          </cell>
          <cell r="AG48">
            <v>0.996750522094528</v>
          </cell>
          <cell r="AH48">
            <v>620212</v>
          </cell>
          <cell r="AI48">
            <v>0.9965181987181444</v>
          </cell>
          <cell r="AJ48">
            <v>617899</v>
          </cell>
          <cell r="AK48">
            <v>0.9962706300426306</v>
          </cell>
          <cell r="AL48">
            <v>615435</v>
          </cell>
          <cell r="AM48">
            <v>0.9960122932712304</v>
          </cell>
          <cell r="AN48">
            <v>612812</v>
          </cell>
          <cell r="AO48">
            <v>0.9957379739533826</v>
          </cell>
          <cell r="AP48">
            <v>610045</v>
          </cell>
          <cell r="AQ48">
            <v>0.995484748993166</v>
          </cell>
          <cell r="AR48">
            <v>607119</v>
          </cell>
          <cell r="AS48">
            <v>0.9952036325189125</v>
          </cell>
          <cell r="AT48">
            <v>604056</v>
          </cell>
          <cell r="AU48">
            <v>0.9949548605792274</v>
          </cell>
          <cell r="AV48">
            <v>600866</v>
          </cell>
          <cell r="AW48">
            <v>0.9947190326724674</v>
          </cell>
          <cell r="AX48">
            <v>597560</v>
          </cell>
          <cell r="AY48">
            <v>0.9944979413047168</v>
          </cell>
          <cell r="AZ48">
            <v>594166</v>
          </cell>
          <cell r="BA48">
            <v>0.9943202356248745</v>
          </cell>
          <cell r="BB48">
            <v>590647</v>
          </cell>
          <cell r="BC48">
            <v>0.9940774127095795</v>
          </cell>
          <cell r="BD48">
            <v>587033</v>
          </cell>
          <cell r="BE48">
            <v>0.9938812861150569</v>
          </cell>
          <cell r="BF48">
            <v>583322</v>
          </cell>
          <cell r="BG48">
            <v>0.9936783792393272</v>
          </cell>
          <cell r="BH48">
            <v>579544</v>
          </cell>
          <cell r="BI48">
            <v>0.9935233027384532</v>
          </cell>
          <cell r="BJ48">
            <v>575709</v>
          </cell>
          <cell r="BK48">
            <v>0.9933827284899852</v>
          </cell>
          <cell r="BL48">
            <v>571823</v>
          </cell>
          <cell r="BM48">
            <v>0.9932500620973443</v>
          </cell>
          <cell r="BN48">
            <v>567898</v>
          </cell>
          <cell r="BO48">
            <v>0.9931359878843629</v>
          </cell>
          <cell r="BP48">
            <v>563939</v>
          </cell>
          <cell r="BQ48">
            <v>0.9930286776850773</v>
          </cell>
          <cell r="BR48">
            <v>559959</v>
          </cell>
          <cell r="BS48">
            <v>0.9929424991000799</v>
          </cell>
          <cell r="BT48">
            <v>555953</v>
          </cell>
          <cell r="BU48">
            <v>0.9928459047894578</v>
          </cell>
          <cell r="BV48">
            <v>551916</v>
          </cell>
          <cell r="BW48">
            <v>0.9927385948092734</v>
          </cell>
          <cell r="BX48">
            <v>547880</v>
          </cell>
          <cell r="BY48">
            <v>0.9926872929938614</v>
          </cell>
          <cell r="BZ48">
            <v>543823</v>
          </cell>
          <cell r="CA48">
            <v>0.9925950938161642</v>
          </cell>
          <cell r="CB48">
            <v>539752</v>
          </cell>
          <cell r="CC48">
            <v>0.9925141084507275</v>
          </cell>
          <cell r="CD48">
            <v>535659</v>
          </cell>
          <cell r="CE48">
            <v>0.9924168877558582</v>
          </cell>
          <cell r="CF48">
            <v>531551</v>
          </cell>
          <cell r="CG48">
            <v>0.992330941886536</v>
          </cell>
          <cell r="CH48">
            <v>527430</v>
          </cell>
          <cell r="CI48">
            <v>0.9922472161655231</v>
          </cell>
          <cell r="CJ48">
            <v>523290</v>
          </cell>
          <cell r="CK48">
            <v>0.9921506171435072</v>
          </cell>
          <cell r="CL48">
            <v>519133</v>
          </cell>
          <cell r="CM48">
            <v>0.9920560301171435</v>
          </cell>
          <cell r="CN48">
            <v>514954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plátkový kalendář"/>
      <sheetName val="rozpočet projektu"/>
      <sheetName val="stavební rozpočet"/>
      <sheetName val="harmonogram"/>
      <sheetName val="management"/>
      <sheetName val="Provozní výdaje"/>
      <sheetName val="náklady"/>
      <sheetName val="mužstva"/>
      <sheetName val="zimní příprava"/>
    </sheetNames>
    <sheetDataSet>
      <sheetData sheetId="4">
        <row r="9">
          <cell r="F9">
            <v>130.25625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m_MS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vest1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2 (4)"/>
      <sheetName val="3 (4)"/>
      <sheetName val="4 (4)"/>
      <sheetName val="listopad 15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AP model"/>
      <sheetName val="VST-Rozpočet"/>
      <sheetName val="VST-Financování"/>
      <sheetName val="VST-Úvěr"/>
      <sheetName val="Dem-MSK"/>
      <sheetName val="Dem-ZLK"/>
      <sheetName val="Dem-OLK"/>
      <sheetName val="Dem-JMK"/>
      <sheetName val="Pot-MSK"/>
      <sheetName val="Pot-ZLK"/>
      <sheetName val="Pot-OLK"/>
      <sheetName val="Pot-JMK"/>
      <sheetName val="Kon-ORT"/>
      <sheetName val="Kon-LAZ"/>
      <sheetName val="VST-Poptávka"/>
      <sheetName val="VST-Kalkulace"/>
      <sheetName val="VST-Výnosy"/>
      <sheetName val="VST-Náklady"/>
      <sheetName val="KALKULACE"/>
      <sheetName val="FINANČNÍ PLÁN"/>
      <sheetName val="VÝSLEDOVKA"/>
      <sheetName val="ROZVAHA"/>
      <sheetName val="CASH FLOW"/>
      <sheetName val="UDRŽITELNOST"/>
      <sheetName val="EFEKTIVNOST"/>
      <sheetName val="CITLIVOST"/>
      <sheetName val="NÁVRATNOST"/>
    </sheetNames>
    <sheetDataSet>
      <sheetData sheetId="4">
        <row r="5">
          <cell r="B5" t="str">
            <v>Věková skupina</v>
          </cell>
          <cell r="C5">
            <v>2005</v>
          </cell>
          <cell r="D5">
            <v>2006</v>
          </cell>
          <cell r="E5" t="str">
            <v>Index</v>
          </cell>
          <cell r="F5">
            <v>2007</v>
          </cell>
          <cell r="G5" t="str">
            <v>Index</v>
          </cell>
          <cell r="H5">
            <v>2008</v>
          </cell>
          <cell r="I5" t="str">
            <v>Index</v>
          </cell>
          <cell r="J5">
            <v>2009</v>
          </cell>
          <cell r="K5" t="str">
            <v>Index</v>
          </cell>
          <cell r="L5">
            <v>2010</v>
          </cell>
          <cell r="M5" t="str">
            <v>Index</v>
          </cell>
          <cell r="N5">
            <v>2011</v>
          </cell>
          <cell r="O5" t="str">
            <v>Index</v>
          </cell>
          <cell r="P5">
            <v>2012</v>
          </cell>
          <cell r="Q5" t="str">
            <v>Index</v>
          </cell>
          <cell r="R5">
            <v>2013</v>
          </cell>
          <cell r="S5" t="str">
            <v>Index</v>
          </cell>
          <cell r="T5">
            <v>2014</v>
          </cell>
          <cell r="U5" t="str">
            <v>Index</v>
          </cell>
          <cell r="V5">
            <v>2015</v>
          </cell>
          <cell r="W5" t="str">
            <v>Index</v>
          </cell>
          <cell r="X5">
            <v>2016</v>
          </cell>
          <cell r="Y5" t="str">
            <v>Index</v>
          </cell>
          <cell r="Z5">
            <v>2017</v>
          </cell>
          <cell r="AA5" t="str">
            <v>Index</v>
          </cell>
          <cell r="AB5">
            <v>2018</v>
          </cell>
          <cell r="AC5" t="str">
            <v>Index</v>
          </cell>
          <cell r="AD5">
            <v>2019</v>
          </cell>
          <cell r="AE5" t="str">
            <v>Index</v>
          </cell>
          <cell r="AF5">
            <v>2020</v>
          </cell>
          <cell r="AG5" t="str">
            <v>Index</v>
          </cell>
          <cell r="AH5">
            <v>2021</v>
          </cell>
          <cell r="AI5" t="str">
            <v>Index</v>
          </cell>
          <cell r="AJ5">
            <v>2022</v>
          </cell>
          <cell r="AK5" t="str">
            <v>Index</v>
          </cell>
          <cell r="AL5">
            <v>2023</v>
          </cell>
          <cell r="AM5" t="str">
            <v>Index</v>
          </cell>
          <cell r="AN5">
            <v>2024</v>
          </cell>
          <cell r="AO5" t="str">
            <v>Index</v>
          </cell>
          <cell r="AP5">
            <v>2025</v>
          </cell>
          <cell r="AQ5" t="str">
            <v>Index</v>
          </cell>
          <cell r="AR5">
            <v>2026</v>
          </cell>
          <cell r="AS5" t="str">
            <v>Index</v>
          </cell>
          <cell r="AT5">
            <v>2027</v>
          </cell>
          <cell r="AU5" t="str">
            <v>Index</v>
          </cell>
          <cell r="AV5">
            <v>2028</v>
          </cell>
          <cell r="AW5" t="str">
            <v>Index</v>
          </cell>
          <cell r="AX5">
            <v>2029</v>
          </cell>
          <cell r="AY5" t="str">
            <v>Index</v>
          </cell>
          <cell r="AZ5">
            <v>2030</v>
          </cell>
          <cell r="BA5" t="str">
            <v>Index</v>
          </cell>
          <cell r="BB5">
            <v>2031</v>
          </cell>
          <cell r="BC5" t="str">
            <v>Index</v>
          </cell>
          <cell r="BD5">
            <v>2032</v>
          </cell>
          <cell r="BE5" t="str">
            <v>Index</v>
          </cell>
          <cell r="BF5">
            <v>2033</v>
          </cell>
          <cell r="BG5" t="str">
            <v>Index</v>
          </cell>
          <cell r="BH5">
            <v>2034</v>
          </cell>
          <cell r="BI5" t="str">
            <v>Index</v>
          </cell>
          <cell r="BJ5">
            <v>2035</v>
          </cell>
          <cell r="BK5" t="str">
            <v>Index</v>
          </cell>
          <cell r="BL5">
            <v>2036</v>
          </cell>
          <cell r="BM5" t="str">
            <v>Index</v>
          </cell>
          <cell r="BN5">
            <v>2037</v>
          </cell>
          <cell r="BO5" t="str">
            <v>Index</v>
          </cell>
          <cell r="BP5">
            <v>2038</v>
          </cell>
          <cell r="BQ5" t="str">
            <v>Index</v>
          </cell>
          <cell r="BR5">
            <v>2039</v>
          </cell>
          <cell r="BS5" t="str">
            <v>Index</v>
          </cell>
          <cell r="BT5">
            <v>2040</v>
          </cell>
          <cell r="BU5" t="str">
            <v>Index</v>
          </cell>
          <cell r="BV5">
            <v>2041</v>
          </cell>
          <cell r="BW5" t="str">
            <v>Index</v>
          </cell>
          <cell r="BX5">
            <v>2042</v>
          </cell>
          <cell r="BY5" t="str">
            <v>Index</v>
          </cell>
          <cell r="BZ5">
            <v>2043</v>
          </cell>
          <cell r="CA5" t="str">
            <v>Index</v>
          </cell>
          <cell r="CB5">
            <v>2044</v>
          </cell>
          <cell r="CC5" t="str">
            <v>Index</v>
          </cell>
          <cell r="CD5">
            <v>2045</v>
          </cell>
          <cell r="CE5" t="str">
            <v>Index</v>
          </cell>
          <cell r="CF5">
            <v>2046</v>
          </cell>
          <cell r="CG5" t="str">
            <v>Index</v>
          </cell>
          <cell r="CH5">
            <v>2047</v>
          </cell>
          <cell r="CI5" t="str">
            <v>Index</v>
          </cell>
          <cell r="CJ5">
            <v>2048</v>
          </cell>
          <cell r="CK5" t="str">
            <v>Index</v>
          </cell>
          <cell r="CL5">
            <v>2049</v>
          </cell>
          <cell r="CM5" t="str">
            <v>Index</v>
          </cell>
          <cell r="CN5">
            <v>2050</v>
          </cell>
        </row>
        <row r="6">
          <cell r="B6" t="str">
            <v>   0-4</v>
          </cell>
          <cell r="C6">
            <v>29093</v>
          </cell>
          <cell r="D6">
            <v>29157</v>
          </cell>
          <cell r="E6">
            <v>1.0021998418863645</v>
          </cell>
          <cell r="F6">
            <v>29340</v>
          </cell>
          <cell r="G6">
            <v>1.0062763658812635</v>
          </cell>
          <cell r="H6">
            <v>29466</v>
          </cell>
          <cell r="I6">
            <v>1.0042944785276073</v>
          </cell>
          <cell r="J6">
            <v>29498</v>
          </cell>
          <cell r="K6">
            <v>1.0010859974207562</v>
          </cell>
          <cell r="L6">
            <v>29454</v>
          </cell>
          <cell r="M6">
            <v>0.9985083734490474</v>
          </cell>
          <cell r="N6">
            <v>29387</v>
          </cell>
          <cell r="O6">
            <v>0.9977252665172812</v>
          </cell>
          <cell r="P6">
            <v>29297</v>
          </cell>
          <cell r="Q6">
            <v>0.996937421308742</v>
          </cell>
          <cell r="R6">
            <v>29184</v>
          </cell>
          <cell r="S6">
            <v>0.9961429497900809</v>
          </cell>
          <cell r="T6">
            <v>29043</v>
          </cell>
          <cell r="U6">
            <v>0.9951685855263158</v>
          </cell>
          <cell r="V6">
            <v>28867</v>
          </cell>
          <cell r="W6">
            <v>0.9939400199703887</v>
          </cell>
          <cell r="X6">
            <v>28650</v>
          </cell>
          <cell r="Y6">
            <v>0.9924827657879239</v>
          </cell>
          <cell r="Z6">
            <v>28390</v>
          </cell>
          <cell r="AA6">
            <v>0.9909249563699826</v>
          </cell>
          <cell r="AB6">
            <v>28084</v>
          </cell>
          <cell r="AC6">
            <v>0.9892215568862276</v>
          </cell>
          <cell r="AD6">
            <v>27735</v>
          </cell>
          <cell r="AE6">
            <v>0.9875729952998148</v>
          </cell>
          <cell r="AF6">
            <v>27337</v>
          </cell>
          <cell r="AG6">
            <v>0.9856499008473049</v>
          </cell>
          <cell r="AH6">
            <v>26897</v>
          </cell>
          <cell r="AI6">
            <v>0.9839045981636609</v>
          </cell>
          <cell r="AJ6">
            <v>26421</v>
          </cell>
          <cell r="AK6">
            <v>0.9823028590549132</v>
          </cell>
          <cell r="AL6">
            <v>25915</v>
          </cell>
          <cell r="AM6">
            <v>0.9808485674274251</v>
          </cell>
          <cell r="AN6">
            <v>25396</v>
          </cell>
          <cell r="AO6">
            <v>0.9799729886166313</v>
          </cell>
          <cell r="AP6">
            <v>24874</v>
          </cell>
          <cell r="AQ6">
            <v>0.9794455819814144</v>
          </cell>
          <cell r="AR6">
            <v>24367</v>
          </cell>
          <cell r="AS6">
            <v>0.9796172710460722</v>
          </cell>
          <cell r="AT6">
            <v>23890</v>
          </cell>
          <cell r="AU6">
            <v>0.9804243444002134</v>
          </cell>
          <cell r="AV6">
            <v>23462</v>
          </cell>
          <cell r="AW6">
            <v>0.9820845542067811</v>
          </cell>
          <cell r="AX6">
            <v>23092</v>
          </cell>
          <cell r="AY6">
            <v>0.9842298184298014</v>
          </cell>
          <cell r="AZ6">
            <v>22791</v>
          </cell>
          <cell r="BA6">
            <v>0.9869651827472717</v>
          </cell>
          <cell r="BB6">
            <v>22532</v>
          </cell>
          <cell r="BC6">
            <v>0.9886358650344435</v>
          </cell>
          <cell r="BD6">
            <v>22310</v>
          </cell>
          <cell r="BE6">
            <v>0.9901473459968045</v>
          </cell>
          <cell r="BF6">
            <v>22124</v>
          </cell>
          <cell r="BG6">
            <v>0.9916629314208875</v>
          </cell>
          <cell r="BH6">
            <v>21963</v>
          </cell>
          <cell r="BI6">
            <v>0.9927228349303924</v>
          </cell>
          <cell r="BJ6">
            <v>21819</v>
          </cell>
          <cell r="BK6">
            <v>0.9934435186449938</v>
          </cell>
          <cell r="BL6">
            <v>21714</v>
          </cell>
          <cell r="BM6">
            <v>0.9951876804619827</v>
          </cell>
          <cell r="BN6">
            <v>21633</v>
          </cell>
          <cell r="BO6">
            <v>0.9962696877590494</v>
          </cell>
          <cell r="BP6">
            <v>21564</v>
          </cell>
          <cell r="BQ6">
            <v>0.9968104285119955</v>
          </cell>
          <cell r="BR6">
            <v>21497</v>
          </cell>
          <cell r="BS6">
            <v>0.9968929697644222</v>
          </cell>
          <cell r="BT6">
            <v>21428</v>
          </cell>
          <cell r="BU6">
            <v>0.996790249802298</v>
          </cell>
          <cell r="BV6">
            <v>21345</v>
          </cell>
          <cell r="BW6">
            <v>0.9961265633750234</v>
          </cell>
          <cell r="BX6">
            <v>21247</v>
          </cell>
          <cell r="BY6">
            <v>0.9954087608339189</v>
          </cell>
          <cell r="BZ6">
            <v>21129</v>
          </cell>
          <cell r="CA6">
            <v>0.9944462747682026</v>
          </cell>
          <cell r="CB6">
            <v>20992</v>
          </cell>
          <cell r="CC6">
            <v>0.993516020635146</v>
          </cell>
          <cell r="CD6">
            <v>20830</v>
          </cell>
          <cell r="CE6">
            <v>0.9922827743902439</v>
          </cell>
          <cell r="CF6">
            <v>20646</v>
          </cell>
          <cell r="CG6">
            <v>0.9911665866538646</v>
          </cell>
          <cell r="CH6">
            <v>20439</v>
          </cell>
          <cell r="CI6">
            <v>0.9899738448125545</v>
          </cell>
          <cell r="CJ6">
            <v>20212</v>
          </cell>
          <cell r="CK6">
            <v>0.9888937814961593</v>
          </cell>
          <cell r="CL6">
            <v>19966</v>
          </cell>
          <cell r="CM6">
            <v>0.9878290124678409</v>
          </cell>
          <cell r="CN6">
            <v>19705</v>
          </cell>
        </row>
        <row r="7">
          <cell r="B7" t="str">
            <v>   5-9</v>
          </cell>
          <cell r="C7">
            <v>29105</v>
          </cell>
          <cell r="D7">
            <v>28863</v>
          </cell>
          <cell r="E7">
            <v>0.9916852774437382</v>
          </cell>
          <cell r="F7">
            <v>28609</v>
          </cell>
          <cell r="G7">
            <v>0.9911998059799744</v>
          </cell>
          <cell r="H7">
            <v>28663</v>
          </cell>
          <cell r="I7">
            <v>1.0018875179139433</v>
          </cell>
          <cell r="J7">
            <v>28874</v>
          </cell>
          <cell r="K7">
            <v>1.0073614066915535</v>
          </cell>
          <cell r="L7">
            <v>29053</v>
          </cell>
          <cell r="M7">
            <v>1.0061993488952</v>
          </cell>
          <cell r="N7">
            <v>29114</v>
          </cell>
          <cell r="O7">
            <v>1.0020996110556568</v>
          </cell>
          <cell r="P7">
            <v>29301</v>
          </cell>
          <cell r="Q7">
            <v>1.006423026722539</v>
          </cell>
          <cell r="R7">
            <v>29424</v>
          </cell>
          <cell r="S7">
            <v>1.0041978089485</v>
          </cell>
          <cell r="T7">
            <v>29458</v>
          </cell>
          <cell r="U7">
            <v>1.0011555193039696</v>
          </cell>
          <cell r="V7">
            <v>29413</v>
          </cell>
          <cell r="W7">
            <v>0.9984724013850227</v>
          </cell>
          <cell r="X7">
            <v>29345</v>
          </cell>
          <cell r="Y7">
            <v>0.9976880970999218</v>
          </cell>
          <cell r="Z7">
            <v>29257</v>
          </cell>
          <cell r="AA7">
            <v>0.9970011927074459</v>
          </cell>
          <cell r="AB7">
            <v>29144</v>
          </cell>
          <cell r="AC7">
            <v>0.9961376764534983</v>
          </cell>
          <cell r="AD7">
            <v>29002</v>
          </cell>
          <cell r="AE7">
            <v>0.9951276420532528</v>
          </cell>
          <cell r="AF7">
            <v>28827</v>
          </cell>
          <cell r="AG7">
            <v>0.9939659333839046</v>
          </cell>
          <cell r="AH7">
            <v>28611</v>
          </cell>
          <cell r="AI7">
            <v>0.9925070246643771</v>
          </cell>
          <cell r="AJ7">
            <v>28350</v>
          </cell>
          <cell r="AK7">
            <v>0.9908776344762504</v>
          </cell>
          <cell r="AL7">
            <v>28047</v>
          </cell>
          <cell r="AM7">
            <v>0.9893121693121694</v>
          </cell>
          <cell r="AN7">
            <v>27695</v>
          </cell>
          <cell r="AO7">
            <v>0.9874496381074624</v>
          </cell>
          <cell r="AP7">
            <v>27299</v>
          </cell>
          <cell r="AQ7">
            <v>0.985701390142625</v>
          </cell>
          <cell r="AR7">
            <v>26861</v>
          </cell>
          <cell r="AS7">
            <v>0.9839554562438184</v>
          </cell>
          <cell r="AT7">
            <v>26385</v>
          </cell>
          <cell r="AU7">
            <v>0.9822791407616991</v>
          </cell>
          <cell r="AV7">
            <v>25880</v>
          </cell>
          <cell r="AW7">
            <v>0.9808603373128671</v>
          </cell>
          <cell r="AX7">
            <v>25362</v>
          </cell>
          <cell r="AY7">
            <v>0.979984544049459</v>
          </cell>
          <cell r="AZ7">
            <v>24840</v>
          </cell>
          <cell r="BA7">
            <v>0.9794180269694819</v>
          </cell>
          <cell r="BB7">
            <v>24332</v>
          </cell>
          <cell r="BC7">
            <v>0.979549114331723</v>
          </cell>
          <cell r="BD7">
            <v>23858</v>
          </cell>
          <cell r="BE7">
            <v>0.9805194805194806</v>
          </cell>
          <cell r="BF7">
            <v>23429</v>
          </cell>
          <cell r="BG7">
            <v>0.9820186101098164</v>
          </cell>
          <cell r="BH7">
            <v>23059</v>
          </cell>
          <cell r="BI7">
            <v>0.9842076059584276</v>
          </cell>
          <cell r="BJ7">
            <v>22760</v>
          </cell>
          <cell r="BK7">
            <v>0.9870332625005421</v>
          </cell>
          <cell r="BL7">
            <v>22501</v>
          </cell>
          <cell r="BM7">
            <v>0.9886203866432337</v>
          </cell>
          <cell r="BN7">
            <v>22280</v>
          </cell>
          <cell r="BO7">
            <v>0.9901782143015866</v>
          </cell>
          <cell r="BP7">
            <v>22094</v>
          </cell>
          <cell r="BQ7">
            <v>0.9916517055655296</v>
          </cell>
          <cell r="BR7">
            <v>21933</v>
          </cell>
          <cell r="BS7">
            <v>0.9927129537430976</v>
          </cell>
          <cell r="BT7">
            <v>21791</v>
          </cell>
          <cell r="BU7">
            <v>0.9935257374732139</v>
          </cell>
          <cell r="BV7">
            <v>21685</v>
          </cell>
          <cell r="BW7">
            <v>0.9951356064430269</v>
          </cell>
          <cell r="BX7">
            <v>21604</v>
          </cell>
          <cell r="BY7">
            <v>0.9962646991007609</v>
          </cell>
          <cell r="BZ7">
            <v>21535</v>
          </cell>
          <cell r="CA7">
            <v>0.996806147009813</v>
          </cell>
          <cell r="CB7">
            <v>21470</v>
          </cell>
          <cell r="CC7">
            <v>0.9969816577664268</v>
          </cell>
          <cell r="CD7">
            <v>21399</v>
          </cell>
          <cell r="CE7">
            <v>0.996693060083838</v>
          </cell>
          <cell r="CF7">
            <v>21317</v>
          </cell>
          <cell r="CG7">
            <v>0.9961680452357586</v>
          </cell>
          <cell r="CH7">
            <v>21219</v>
          </cell>
          <cell r="CI7">
            <v>0.9954027302153211</v>
          </cell>
          <cell r="CJ7">
            <v>21103</v>
          </cell>
          <cell r="CK7">
            <v>0.9945332013761252</v>
          </cell>
          <cell r="CL7">
            <v>20965</v>
          </cell>
          <cell r="CM7">
            <v>0.9934606454058664</v>
          </cell>
          <cell r="CN7">
            <v>20804</v>
          </cell>
        </row>
        <row r="8">
          <cell r="B8" t="str">
            <v> 10-14</v>
          </cell>
          <cell r="C8">
            <v>38152</v>
          </cell>
          <cell r="D8">
            <v>35534</v>
          </cell>
          <cell r="E8">
            <v>0.9313797441811701</v>
          </cell>
          <cell r="F8">
            <v>33445</v>
          </cell>
          <cell r="G8">
            <v>0.9412112343108009</v>
          </cell>
          <cell r="H8">
            <v>31230</v>
          </cell>
          <cell r="I8">
            <v>0.9337718642547466</v>
          </cell>
          <cell r="J8">
            <v>29741</v>
          </cell>
          <cell r="K8">
            <v>0.9523214857508806</v>
          </cell>
          <cell r="L8">
            <v>29079</v>
          </cell>
          <cell r="M8">
            <v>0.9777411653945731</v>
          </cell>
          <cell r="N8">
            <v>28836</v>
          </cell>
          <cell r="O8">
            <v>0.9916434540389972</v>
          </cell>
          <cell r="P8">
            <v>28580</v>
          </cell>
          <cell r="Q8">
            <v>0.9911222083506728</v>
          </cell>
          <cell r="R8">
            <v>28638</v>
          </cell>
          <cell r="S8">
            <v>1.0020293911826452</v>
          </cell>
          <cell r="T8">
            <v>28847</v>
          </cell>
          <cell r="U8">
            <v>1.0072979956700887</v>
          </cell>
          <cell r="V8">
            <v>29026</v>
          </cell>
          <cell r="W8">
            <v>1.0062051513155614</v>
          </cell>
          <cell r="X8">
            <v>29088</v>
          </cell>
          <cell r="Y8">
            <v>1.002136015985668</v>
          </cell>
          <cell r="Z8">
            <v>29273</v>
          </cell>
          <cell r="AA8">
            <v>1.0063600110011002</v>
          </cell>
          <cell r="AB8">
            <v>29398</v>
          </cell>
          <cell r="AC8">
            <v>1.0042701465514297</v>
          </cell>
          <cell r="AD8">
            <v>29430</v>
          </cell>
          <cell r="AE8">
            <v>1.0010885094224098</v>
          </cell>
          <cell r="AF8">
            <v>29385</v>
          </cell>
          <cell r="AG8">
            <v>0.9984709480122325</v>
          </cell>
          <cell r="AH8">
            <v>29318</v>
          </cell>
          <cell r="AI8">
            <v>0.99771992513187</v>
          </cell>
          <cell r="AJ8">
            <v>29228</v>
          </cell>
          <cell r="AK8">
            <v>0.996930213520704</v>
          </cell>
          <cell r="AL8">
            <v>29117</v>
          </cell>
          <cell r="AM8">
            <v>0.99620227179417</v>
          </cell>
          <cell r="AN8">
            <v>28977</v>
          </cell>
          <cell r="AO8">
            <v>0.9951918123433046</v>
          </cell>
          <cell r="AP8">
            <v>28800</v>
          </cell>
          <cell r="AQ8">
            <v>0.9938917072160679</v>
          </cell>
          <cell r="AR8">
            <v>28584</v>
          </cell>
          <cell r="AS8">
            <v>0.9925</v>
          </cell>
          <cell r="AT8">
            <v>28324</v>
          </cell>
          <cell r="AU8">
            <v>0.9909040022390149</v>
          </cell>
          <cell r="AV8">
            <v>28021</v>
          </cell>
          <cell r="AW8">
            <v>0.9893023584239514</v>
          </cell>
          <cell r="AX8">
            <v>27670</v>
          </cell>
          <cell r="AY8">
            <v>0.9874736804539452</v>
          </cell>
          <cell r="AZ8">
            <v>27275</v>
          </cell>
          <cell r="BA8">
            <v>0.9857246114925913</v>
          </cell>
          <cell r="BB8">
            <v>26836</v>
          </cell>
          <cell r="BC8">
            <v>0.9839046746104492</v>
          </cell>
          <cell r="BD8">
            <v>26360</v>
          </cell>
          <cell r="BE8">
            <v>0.9822626322849903</v>
          </cell>
          <cell r="BF8">
            <v>25857</v>
          </cell>
          <cell r="BG8">
            <v>0.9809180576631259</v>
          </cell>
          <cell r="BH8">
            <v>25338</v>
          </cell>
          <cell r="BI8">
            <v>0.9799280659009166</v>
          </cell>
          <cell r="BJ8">
            <v>24817</v>
          </cell>
          <cell r="BK8">
            <v>0.9794379982634778</v>
          </cell>
          <cell r="BL8">
            <v>24311</v>
          </cell>
          <cell r="BM8">
            <v>0.9796107506950881</v>
          </cell>
          <cell r="BN8">
            <v>23836</v>
          </cell>
          <cell r="BO8">
            <v>0.9804615194767801</v>
          </cell>
          <cell r="BP8">
            <v>23409</v>
          </cell>
          <cell r="BQ8">
            <v>0.9820859204564524</v>
          </cell>
          <cell r="BR8">
            <v>23038</v>
          </cell>
          <cell r="BS8">
            <v>0.9841513947626981</v>
          </cell>
          <cell r="BT8">
            <v>22741</v>
          </cell>
          <cell r="BU8">
            <v>0.9871082559249935</v>
          </cell>
          <cell r="BV8">
            <v>22481</v>
          </cell>
          <cell r="BW8">
            <v>0.9885669055890243</v>
          </cell>
          <cell r="BX8">
            <v>22260</v>
          </cell>
          <cell r="BY8">
            <v>0.9901694764467773</v>
          </cell>
          <cell r="BZ8">
            <v>22074</v>
          </cell>
          <cell r="CA8">
            <v>0.991644204851752</v>
          </cell>
          <cell r="CB8">
            <v>21914</v>
          </cell>
          <cell r="CC8">
            <v>0.9927516535290387</v>
          </cell>
          <cell r="CD8">
            <v>21771</v>
          </cell>
          <cell r="CE8">
            <v>0.9934744911928448</v>
          </cell>
          <cell r="CF8">
            <v>21664</v>
          </cell>
          <cell r="CG8">
            <v>0.9950852050893391</v>
          </cell>
          <cell r="CH8">
            <v>21585</v>
          </cell>
          <cell r="CI8">
            <v>0.9963533973412112</v>
          </cell>
          <cell r="CJ8">
            <v>21515</v>
          </cell>
          <cell r="CK8">
            <v>0.9967570071809126</v>
          </cell>
          <cell r="CL8">
            <v>21449</v>
          </cell>
          <cell r="CM8">
            <v>0.9969323727631885</v>
          </cell>
          <cell r="CN8">
            <v>21379</v>
          </cell>
        </row>
        <row r="9">
          <cell r="B9" t="str">
            <v> 15-19</v>
          </cell>
          <cell r="C9">
            <v>44219</v>
          </cell>
          <cell r="D9">
            <v>43929</v>
          </cell>
          <cell r="E9">
            <v>0.9934417331916144</v>
          </cell>
          <cell r="F9">
            <v>43210</v>
          </cell>
          <cell r="G9">
            <v>0.9836326800063739</v>
          </cell>
          <cell r="H9">
            <v>42115</v>
          </cell>
          <cell r="I9">
            <v>0.9746586438324462</v>
          </cell>
          <cell r="J9">
            <v>40599</v>
          </cell>
          <cell r="K9">
            <v>0.9640033242312716</v>
          </cell>
          <cell r="L9">
            <v>38092</v>
          </cell>
          <cell r="M9">
            <v>0.9382497105840045</v>
          </cell>
          <cell r="N9">
            <v>35478</v>
          </cell>
          <cell r="O9">
            <v>0.9313766670166964</v>
          </cell>
          <cell r="P9">
            <v>33394</v>
          </cell>
          <cell r="Q9">
            <v>0.9412593720051863</v>
          </cell>
          <cell r="R9">
            <v>31183</v>
          </cell>
          <cell r="S9">
            <v>0.9337905012876565</v>
          </cell>
          <cell r="T9">
            <v>29696</v>
          </cell>
          <cell r="U9">
            <v>0.9523137607029472</v>
          </cell>
          <cell r="V9">
            <v>29037</v>
          </cell>
          <cell r="W9">
            <v>0.9778084590517241</v>
          </cell>
          <cell r="X9">
            <v>28795</v>
          </cell>
          <cell r="Y9">
            <v>0.9916658056961807</v>
          </cell>
          <cell r="Z9">
            <v>28542</v>
          </cell>
          <cell r="AA9">
            <v>0.9912137523875673</v>
          </cell>
          <cell r="AB9">
            <v>28597</v>
          </cell>
          <cell r="AC9">
            <v>1.0019269847943382</v>
          </cell>
          <cell r="AD9">
            <v>28808</v>
          </cell>
          <cell r="AE9">
            <v>1.00737839633528</v>
          </cell>
          <cell r="AF9">
            <v>28988</v>
          </cell>
          <cell r="AG9">
            <v>1.006248264371008</v>
          </cell>
          <cell r="AH9">
            <v>29049</v>
          </cell>
          <cell r="AI9">
            <v>1.0021043190285635</v>
          </cell>
          <cell r="AJ9">
            <v>29236</v>
          </cell>
          <cell r="AK9">
            <v>1.0064373988777582</v>
          </cell>
          <cell r="AL9">
            <v>29359</v>
          </cell>
          <cell r="AM9">
            <v>1.0042071418798741</v>
          </cell>
          <cell r="AN9">
            <v>29393</v>
          </cell>
          <cell r="AO9">
            <v>1.0011580775911986</v>
          </cell>
          <cell r="AP9">
            <v>29350</v>
          </cell>
          <cell r="AQ9">
            <v>0.9985370666485217</v>
          </cell>
          <cell r="AR9">
            <v>29281</v>
          </cell>
          <cell r="AS9">
            <v>0.997649063032368</v>
          </cell>
          <cell r="AT9">
            <v>29193</v>
          </cell>
          <cell r="AU9">
            <v>0.996994638161265</v>
          </cell>
          <cell r="AV9">
            <v>29082</v>
          </cell>
          <cell r="AW9">
            <v>0.9961977186311787</v>
          </cell>
          <cell r="AX9">
            <v>28941</v>
          </cell>
          <cell r="AY9">
            <v>0.9951516401898082</v>
          </cell>
          <cell r="AZ9">
            <v>28766</v>
          </cell>
          <cell r="BA9">
            <v>0.9939532151618811</v>
          </cell>
          <cell r="BB9">
            <v>28551</v>
          </cell>
          <cell r="BC9">
            <v>0.9925258986303275</v>
          </cell>
          <cell r="BD9">
            <v>28292</v>
          </cell>
          <cell r="BE9">
            <v>0.9909285138874295</v>
          </cell>
          <cell r="BF9">
            <v>27988</v>
          </cell>
          <cell r="BG9">
            <v>0.9892549130496253</v>
          </cell>
          <cell r="BH9">
            <v>27641</v>
          </cell>
          <cell r="BI9">
            <v>0.987601829355438</v>
          </cell>
          <cell r="BJ9">
            <v>27245</v>
          </cell>
          <cell r="BK9">
            <v>0.9856734560978256</v>
          </cell>
          <cell r="BL9">
            <v>26806</v>
          </cell>
          <cell r="BM9">
            <v>0.9838869517342632</v>
          </cell>
          <cell r="BN9">
            <v>26331</v>
          </cell>
          <cell r="BO9">
            <v>0.9822800865477878</v>
          </cell>
          <cell r="BP9">
            <v>25830</v>
          </cell>
          <cell r="BQ9">
            <v>0.9809729976073829</v>
          </cell>
          <cell r="BR9">
            <v>25310</v>
          </cell>
          <cell r="BS9">
            <v>0.9798683701122726</v>
          </cell>
          <cell r="BT9">
            <v>24791</v>
          </cell>
          <cell r="BU9">
            <v>0.979494271039115</v>
          </cell>
          <cell r="BV9">
            <v>24285</v>
          </cell>
          <cell r="BW9">
            <v>0.9795893671090316</v>
          </cell>
          <cell r="BX9">
            <v>23810</v>
          </cell>
          <cell r="BY9">
            <v>0.9804406011941528</v>
          </cell>
          <cell r="BZ9">
            <v>23385</v>
          </cell>
          <cell r="CA9">
            <v>0.9821503569928601</v>
          </cell>
          <cell r="CB9">
            <v>23015</v>
          </cell>
          <cell r="CC9">
            <v>0.9841778918109899</v>
          </cell>
          <cell r="CD9">
            <v>22717</v>
          </cell>
          <cell r="CE9">
            <v>0.9870519226591353</v>
          </cell>
          <cell r="CF9">
            <v>22459</v>
          </cell>
          <cell r="CG9">
            <v>0.9886428665756922</v>
          </cell>
          <cell r="CH9">
            <v>22239</v>
          </cell>
          <cell r="CI9">
            <v>0.9902043724119507</v>
          </cell>
          <cell r="CJ9">
            <v>22053</v>
          </cell>
          <cell r="CK9">
            <v>0.9916363145824902</v>
          </cell>
          <cell r="CL9">
            <v>21893</v>
          </cell>
          <cell r="CM9">
            <v>0.9927447512810048</v>
          </cell>
          <cell r="CN9">
            <v>21750</v>
          </cell>
        </row>
        <row r="10">
          <cell r="B10" t="str">
            <v> 20-24</v>
          </cell>
          <cell r="C10">
            <v>44437</v>
          </cell>
          <cell r="D10">
            <v>44453</v>
          </cell>
          <cell r="E10">
            <v>1.000360060310102</v>
          </cell>
          <cell r="F10">
            <v>44246</v>
          </cell>
          <cell r="G10">
            <v>0.9953433963961937</v>
          </cell>
          <cell r="H10">
            <v>44280</v>
          </cell>
          <cell r="I10">
            <v>1.000768431044614</v>
          </cell>
          <cell r="J10">
            <v>44050</v>
          </cell>
          <cell r="K10">
            <v>0.9948057813911473</v>
          </cell>
          <cell r="L10">
            <v>44032</v>
          </cell>
          <cell r="M10">
            <v>0.9995913734392735</v>
          </cell>
          <cell r="N10">
            <v>43744</v>
          </cell>
          <cell r="O10">
            <v>0.9934593023255814</v>
          </cell>
          <cell r="P10">
            <v>43029</v>
          </cell>
          <cell r="Q10">
            <v>0.9836549012435991</v>
          </cell>
          <cell r="R10">
            <v>41940</v>
          </cell>
          <cell r="S10">
            <v>0.9746914871365823</v>
          </cell>
          <cell r="T10">
            <v>40431</v>
          </cell>
          <cell r="U10">
            <v>0.9640200286123033</v>
          </cell>
          <cell r="V10">
            <v>37933</v>
          </cell>
          <cell r="W10">
            <v>0.938215725557122</v>
          </cell>
          <cell r="X10">
            <v>35332</v>
          </cell>
          <cell r="Y10">
            <v>0.9314317349010097</v>
          </cell>
          <cell r="Z10">
            <v>33257</v>
          </cell>
          <cell r="AA10">
            <v>0.9412713687308955</v>
          </cell>
          <cell r="AB10">
            <v>31056</v>
          </cell>
          <cell r="AC10">
            <v>0.9338184442373034</v>
          </cell>
          <cell r="AD10">
            <v>29577</v>
          </cell>
          <cell r="AE10">
            <v>0.9523763523956723</v>
          </cell>
          <cell r="AF10">
            <v>28921</v>
          </cell>
          <cell r="AG10">
            <v>0.9778206038475843</v>
          </cell>
          <cell r="AH10">
            <v>28681</v>
          </cell>
          <cell r="AI10">
            <v>0.9917015317589295</v>
          </cell>
          <cell r="AJ10">
            <v>28429</v>
          </cell>
          <cell r="AK10">
            <v>0.9912136954778424</v>
          </cell>
          <cell r="AL10">
            <v>28486</v>
          </cell>
          <cell r="AM10">
            <v>1.0020049948995744</v>
          </cell>
          <cell r="AN10">
            <v>28696</v>
          </cell>
          <cell r="AO10">
            <v>1.0073720424067962</v>
          </cell>
          <cell r="AP10">
            <v>28876</v>
          </cell>
          <cell r="AQ10">
            <v>1.006272651240591</v>
          </cell>
          <cell r="AR10">
            <v>28939</v>
          </cell>
          <cell r="AS10">
            <v>1.0021817426236321</v>
          </cell>
          <cell r="AT10">
            <v>29123</v>
          </cell>
          <cell r="AU10">
            <v>1.0063582017346833</v>
          </cell>
          <cell r="AV10">
            <v>29248</v>
          </cell>
          <cell r="AW10">
            <v>1.0042921402328058</v>
          </cell>
          <cell r="AX10">
            <v>29283</v>
          </cell>
          <cell r="AY10">
            <v>1.0011966630196936</v>
          </cell>
          <cell r="AZ10">
            <v>29239</v>
          </cell>
          <cell r="BA10">
            <v>0.9984974217122563</v>
          </cell>
          <cell r="BB10">
            <v>29172</v>
          </cell>
          <cell r="BC10">
            <v>0.9977085399637471</v>
          </cell>
          <cell r="BD10">
            <v>29086</v>
          </cell>
          <cell r="BE10">
            <v>0.997051967640203</v>
          </cell>
          <cell r="BF10">
            <v>28975</v>
          </cell>
          <cell r="BG10">
            <v>0.996183731004607</v>
          </cell>
          <cell r="BH10">
            <v>28836</v>
          </cell>
          <cell r="BI10">
            <v>0.9952027610008628</v>
          </cell>
          <cell r="BJ10">
            <v>28662</v>
          </cell>
          <cell r="BK10">
            <v>0.9939658759883478</v>
          </cell>
          <cell r="BL10">
            <v>28448</v>
          </cell>
          <cell r="BM10">
            <v>0.9925336682715791</v>
          </cell>
          <cell r="BN10">
            <v>28190</v>
          </cell>
          <cell r="BO10">
            <v>0.9909308211473565</v>
          </cell>
          <cell r="BP10">
            <v>27887</v>
          </cell>
          <cell r="BQ10">
            <v>0.989251507626818</v>
          </cell>
          <cell r="BR10">
            <v>27543</v>
          </cell>
          <cell r="BS10">
            <v>0.9876645031735217</v>
          </cell>
          <cell r="BT10">
            <v>27149</v>
          </cell>
          <cell r="BU10">
            <v>0.9856950949424537</v>
          </cell>
          <cell r="BV10">
            <v>26712</v>
          </cell>
          <cell r="BW10">
            <v>0.9839036428597738</v>
          </cell>
          <cell r="BX10">
            <v>26241</v>
          </cell>
          <cell r="BY10">
            <v>0.9823674752920036</v>
          </cell>
          <cell r="BZ10">
            <v>25740</v>
          </cell>
          <cell r="CA10">
            <v>0.9809077397965017</v>
          </cell>
          <cell r="CB10">
            <v>25224</v>
          </cell>
          <cell r="CC10">
            <v>0.9799533799533799</v>
          </cell>
          <cell r="CD10">
            <v>24707</v>
          </cell>
          <cell r="CE10">
            <v>0.9795036473200127</v>
          </cell>
          <cell r="CF10">
            <v>24205</v>
          </cell>
          <cell r="CG10">
            <v>0.979681871534383</v>
          </cell>
          <cell r="CH10">
            <v>23732</v>
          </cell>
          <cell r="CI10">
            <v>0.9804585829374096</v>
          </cell>
          <cell r="CJ10">
            <v>23305</v>
          </cell>
          <cell r="CK10">
            <v>0.9820074161469745</v>
          </cell>
          <cell r="CL10">
            <v>22941</v>
          </cell>
          <cell r="CM10">
            <v>0.9843810341128513</v>
          </cell>
          <cell r="CN10">
            <v>22644</v>
          </cell>
        </row>
        <row r="11">
          <cell r="B11" t="str">
            <v> 25-29</v>
          </cell>
          <cell r="C11">
            <v>52881</v>
          </cell>
          <cell r="D11">
            <v>50679</v>
          </cell>
          <cell r="E11">
            <v>0.9583593351109094</v>
          </cell>
          <cell r="F11">
            <v>48623</v>
          </cell>
          <cell r="G11">
            <v>0.9594309279977901</v>
          </cell>
          <cell r="H11">
            <v>46753</v>
          </cell>
          <cell r="I11">
            <v>0.9615408345844559</v>
          </cell>
          <cell r="J11">
            <v>45063</v>
          </cell>
          <cell r="K11">
            <v>0.9638525869997647</v>
          </cell>
          <cell r="L11">
            <v>44220</v>
          </cell>
          <cell r="M11">
            <v>0.9812928566673323</v>
          </cell>
          <cell r="N11">
            <v>44237</v>
          </cell>
          <cell r="O11">
            <v>1.0003844414292176</v>
          </cell>
          <cell r="P11">
            <v>44030</v>
          </cell>
          <cell r="Q11">
            <v>0.9953206591767073</v>
          </cell>
          <cell r="R11">
            <v>44066</v>
          </cell>
          <cell r="S11">
            <v>1.0008176243470361</v>
          </cell>
          <cell r="T11">
            <v>43838</v>
          </cell>
          <cell r="U11">
            <v>0.9948259429038261</v>
          </cell>
          <cell r="V11">
            <v>43820</v>
          </cell>
          <cell r="W11">
            <v>0.9995893973265204</v>
          </cell>
          <cell r="X11">
            <v>43533</v>
          </cell>
          <cell r="Y11">
            <v>0.9934504792332268</v>
          </cell>
          <cell r="Z11">
            <v>42823</v>
          </cell>
          <cell r="AA11">
            <v>0.9836905336181747</v>
          </cell>
          <cell r="AB11">
            <v>41740</v>
          </cell>
          <cell r="AC11">
            <v>0.9747098521822385</v>
          </cell>
          <cell r="AD11">
            <v>40237</v>
          </cell>
          <cell r="AE11">
            <v>0.9639913751796838</v>
          </cell>
          <cell r="AF11">
            <v>37751</v>
          </cell>
          <cell r="AG11">
            <v>0.938216069786515</v>
          </cell>
          <cell r="AH11">
            <v>35164</v>
          </cell>
          <cell r="AI11">
            <v>0.9314720139863845</v>
          </cell>
          <cell r="AJ11">
            <v>33099</v>
          </cell>
          <cell r="AK11">
            <v>0.9412751677852349</v>
          </cell>
          <cell r="AL11">
            <v>30912</v>
          </cell>
          <cell r="AM11">
            <v>0.933925496238557</v>
          </cell>
          <cell r="AN11">
            <v>29438</v>
          </cell>
          <cell r="AO11">
            <v>0.9523162525879917</v>
          </cell>
          <cell r="AP11">
            <v>28785</v>
          </cell>
          <cell r="AQ11">
            <v>0.9778177865344113</v>
          </cell>
          <cell r="AR11">
            <v>28548</v>
          </cell>
          <cell r="AS11">
            <v>0.9917665450755602</v>
          </cell>
          <cell r="AT11">
            <v>28297</v>
          </cell>
          <cell r="AU11">
            <v>0.9912077903881182</v>
          </cell>
          <cell r="AV11">
            <v>28354</v>
          </cell>
          <cell r="AW11">
            <v>1.002014347810722</v>
          </cell>
          <cell r="AX11">
            <v>28563</v>
          </cell>
          <cell r="AY11">
            <v>1.0073710940255343</v>
          </cell>
          <cell r="AZ11">
            <v>28743</v>
          </cell>
          <cell r="BA11">
            <v>1.0063018590484192</v>
          </cell>
          <cell r="BB11">
            <v>28805</v>
          </cell>
          <cell r="BC11">
            <v>1.0021570469331664</v>
          </cell>
          <cell r="BD11">
            <v>28990</v>
          </cell>
          <cell r="BE11">
            <v>1.0064224960944281</v>
          </cell>
          <cell r="BF11">
            <v>29114</v>
          </cell>
          <cell r="BG11">
            <v>1.0042773370127631</v>
          </cell>
          <cell r="BH11">
            <v>29149</v>
          </cell>
          <cell r="BI11">
            <v>1.0012021707769458</v>
          </cell>
          <cell r="BJ11">
            <v>29105</v>
          </cell>
          <cell r="BK11">
            <v>0.9984905142543483</v>
          </cell>
          <cell r="BL11">
            <v>29041</v>
          </cell>
          <cell r="BM11">
            <v>0.9978010651090878</v>
          </cell>
          <cell r="BN11">
            <v>28954</v>
          </cell>
          <cell r="BO11">
            <v>0.9970042353913433</v>
          </cell>
          <cell r="BP11">
            <v>28844</v>
          </cell>
          <cell r="BQ11">
            <v>0.9962008703460662</v>
          </cell>
          <cell r="BR11">
            <v>28706</v>
          </cell>
          <cell r="BS11">
            <v>0.9952156427679933</v>
          </cell>
          <cell r="BT11">
            <v>28532</v>
          </cell>
          <cell r="BU11">
            <v>0.9939385494321744</v>
          </cell>
          <cell r="BV11">
            <v>28321</v>
          </cell>
          <cell r="BW11">
            <v>0.9926047946165709</v>
          </cell>
          <cell r="BX11">
            <v>28065</v>
          </cell>
          <cell r="BY11">
            <v>0.9909607711592104</v>
          </cell>
          <cell r="BZ11">
            <v>27765</v>
          </cell>
          <cell r="CA11">
            <v>0.9893105291288081</v>
          </cell>
          <cell r="CB11">
            <v>27421</v>
          </cell>
          <cell r="CC11">
            <v>0.9876103007383397</v>
          </cell>
          <cell r="CD11">
            <v>27029</v>
          </cell>
          <cell r="CE11">
            <v>0.9857043871485358</v>
          </cell>
          <cell r="CF11">
            <v>26595</v>
          </cell>
          <cell r="CG11">
            <v>0.9839431721484332</v>
          </cell>
          <cell r="CH11">
            <v>26125</v>
          </cell>
          <cell r="CI11">
            <v>0.9823275051701448</v>
          </cell>
          <cell r="CJ11">
            <v>25628</v>
          </cell>
          <cell r="CK11">
            <v>0.980976076555024</v>
          </cell>
          <cell r="CL11">
            <v>25114</v>
          </cell>
          <cell r="CM11">
            <v>0.9799438114562198</v>
          </cell>
          <cell r="CN11">
            <v>24600</v>
          </cell>
        </row>
        <row r="12">
          <cell r="B12" t="str">
            <v> 30-34</v>
          </cell>
          <cell r="C12">
            <v>52965</v>
          </cell>
          <cell r="D12">
            <v>54441</v>
          </cell>
          <cell r="E12">
            <v>1.0278674596431605</v>
          </cell>
          <cell r="F12">
            <v>55380</v>
          </cell>
          <cell r="G12">
            <v>1.0172480299774067</v>
          </cell>
          <cell r="H12">
            <v>55135</v>
          </cell>
          <cell r="I12">
            <v>0.9955760202239076</v>
          </cell>
          <cell r="J12">
            <v>54204</v>
          </cell>
          <cell r="K12">
            <v>0.9831141742994468</v>
          </cell>
          <cell r="L12">
            <v>52585</v>
          </cell>
          <cell r="M12">
            <v>0.9701313556195115</v>
          </cell>
          <cell r="N12">
            <v>50396</v>
          </cell>
          <cell r="O12">
            <v>0.9583721593610345</v>
          </cell>
          <cell r="P12">
            <v>48352</v>
          </cell>
          <cell r="Q12">
            <v>0.9594412254940868</v>
          </cell>
          <cell r="R12">
            <v>46495</v>
          </cell>
          <cell r="S12">
            <v>0.9615941429516877</v>
          </cell>
          <cell r="T12">
            <v>44816</v>
          </cell>
          <cell r="U12">
            <v>0.9638885901709862</v>
          </cell>
          <cell r="V12">
            <v>43979</v>
          </cell>
          <cell r="W12">
            <v>0.9813236344162799</v>
          </cell>
          <cell r="X12">
            <v>43998</v>
          </cell>
          <cell r="Y12">
            <v>1.00043202437527</v>
          </cell>
          <cell r="Z12">
            <v>43795</v>
          </cell>
          <cell r="AA12">
            <v>0.9953861539160871</v>
          </cell>
          <cell r="AB12">
            <v>43830</v>
          </cell>
          <cell r="AC12">
            <v>1.000799177988355</v>
          </cell>
          <cell r="AD12">
            <v>43604</v>
          </cell>
          <cell r="AE12">
            <v>0.9948437143509012</v>
          </cell>
          <cell r="AF12">
            <v>43589</v>
          </cell>
          <cell r="AG12">
            <v>0.9996559948628566</v>
          </cell>
          <cell r="AH12">
            <v>43306</v>
          </cell>
          <cell r="AI12">
            <v>0.9935075363050311</v>
          </cell>
          <cell r="AJ12">
            <v>42599</v>
          </cell>
          <cell r="AK12">
            <v>0.9836743176465155</v>
          </cell>
          <cell r="AL12">
            <v>41521</v>
          </cell>
          <cell r="AM12">
            <v>0.974694241648865</v>
          </cell>
          <cell r="AN12">
            <v>40028</v>
          </cell>
          <cell r="AO12">
            <v>0.9640422918523157</v>
          </cell>
          <cell r="AP12">
            <v>37556</v>
          </cell>
          <cell r="AQ12">
            <v>0.9382432297391826</v>
          </cell>
          <cell r="AR12">
            <v>34983</v>
          </cell>
          <cell r="AS12">
            <v>0.931488976461817</v>
          </cell>
          <cell r="AT12">
            <v>32928</v>
          </cell>
          <cell r="AU12">
            <v>0.9412571820598576</v>
          </cell>
          <cell r="AV12">
            <v>30753</v>
          </cell>
          <cell r="AW12">
            <v>0.9339467930029155</v>
          </cell>
          <cell r="AX12">
            <v>29290</v>
          </cell>
          <cell r="AY12">
            <v>0.9524274054563783</v>
          </cell>
          <cell r="AZ12">
            <v>28640</v>
          </cell>
          <cell r="BA12">
            <v>0.9778081256401502</v>
          </cell>
          <cell r="BB12">
            <v>28404</v>
          </cell>
          <cell r="BC12">
            <v>0.9917597765363129</v>
          </cell>
          <cell r="BD12">
            <v>28155</v>
          </cell>
          <cell r="BE12">
            <v>0.9912336290663287</v>
          </cell>
          <cell r="BF12">
            <v>28213</v>
          </cell>
          <cell r="BG12">
            <v>1.002060024862369</v>
          </cell>
          <cell r="BH12">
            <v>28422</v>
          </cell>
          <cell r="BI12">
            <v>1.0074079325133805</v>
          </cell>
          <cell r="BJ12">
            <v>28600</v>
          </cell>
          <cell r="BK12">
            <v>1.0062627542044895</v>
          </cell>
          <cell r="BL12">
            <v>28664</v>
          </cell>
          <cell r="BM12">
            <v>1.0022377622377623</v>
          </cell>
          <cell r="BN12">
            <v>28847</v>
          </cell>
          <cell r="BO12">
            <v>1.0063843148199834</v>
          </cell>
          <cell r="BP12">
            <v>28973</v>
          </cell>
          <cell r="BQ12">
            <v>1.0043678718757583</v>
          </cell>
          <cell r="BR12">
            <v>29007</v>
          </cell>
          <cell r="BS12">
            <v>1.0011735063679978</v>
          </cell>
          <cell r="BT12">
            <v>28964</v>
          </cell>
          <cell r="BU12">
            <v>0.998517599200193</v>
          </cell>
          <cell r="BV12">
            <v>28901</v>
          </cell>
          <cell r="BW12">
            <v>0.9978248860654606</v>
          </cell>
          <cell r="BX12">
            <v>28816</v>
          </cell>
          <cell r="BY12">
            <v>0.9970589252967026</v>
          </cell>
          <cell r="BZ12">
            <v>28706</v>
          </cell>
          <cell r="CA12">
            <v>0.9961826762909495</v>
          </cell>
          <cell r="CB12">
            <v>28569</v>
          </cell>
          <cell r="CC12">
            <v>0.9952274785759074</v>
          </cell>
          <cell r="CD12">
            <v>28398</v>
          </cell>
          <cell r="CE12">
            <v>0.9940144912317547</v>
          </cell>
          <cell r="CF12">
            <v>28187</v>
          </cell>
          <cell r="CG12">
            <v>0.9925698992886823</v>
          </cell>
          <cell r="CH12">
            <v>27933</v>
          </cell>
          <cell r="CI12">
            <v>0.9909887536807748</v>
          </cell>
          <cell r="CJ12">
            <v>27634</v>
          </cell>
          <cell r="CK12">
            <v>0.9892958149858591</v>
          </cell>
          <cell r="CL12">
            <v>27291</v>
          </cell>
          <cell r="CM12">
            <v>0.9875877542158211</v>
          </cell>
          <cell r="CN12">
            <v>26902</v>
          </cell>
        </row>
        <row r="13">
          <cell r="B13" t="str">
            <v> 35-39</v>
          </cell>
          <cell r="C13">
            <v>44985</v>
          </cell>
          <cell r="D13">
            <v>45175</v>
          </cell>
          <cell r="E13">
            <v>1.0042236300989218</v>
          </cell>
          <cell r="F13">
            <v>46160</v>
          </cell>
          <cell r="G13">
            <v>1.0218040951853902</v>
          </cell>
          <cell r="H13">
            <v>48332</v>
          </cell>
          <cell r="I13">
            <v>1.047053726169844</v>
          </cell>
          <cell r="J13">
            <v>50634</v>
          </cell>
          <cell r="K13">
            <v>1.0476289001075891</v>
          </cell>
          <cell r="L13">
            <v>52560</v>
          </cell>
          <cell r="M13">
            <v>1.038037682189833</v>
          </cell>
          <cell r="N13">
            <v>54028</v>
          </cell>
          <cell r="O13">
            <v>1.0279299847792998</v>
          </cell>
          <cell r="P13">
            <v>54962</v>
          </cell>
          <cell r="Q13">
            <v>1.0172873324942622</v>
          </cell>
          <cell r="R13">
            <v>54721</v>
          </cell>
          <cell r="S13">
            <v>0.9956151522870347</v>
          </cell>
          <cell r="T13">
            <v>53798</v>
          </cell>
          <cell r="U13">
            <v>0.983132618190457</v>
          </cell>
          <cell r="V13">
            <v>52194</v>
          </cell>
          <cell r="W13">
            <v>0.9701847652329083</v>
          </cell>
          <cell r="X13">
            <v>50025</v>
          </cell>
          <cell r="Y13">
            <v>0.9584434992527877</v>
          </cell>
          <cell r="Z13">
            <v>47997</v>
          </cell>
          <cell r="AA13">
            <v>0.9594602698650675</v>
          </cell>
          <cell r="AB13">
            <v>46156</v>
          </cell>
          <cell r="AC13">
            <v>0.9616434360480863</v>
          </cell>
          <cell r="AD13">
            <v>44491</v>
          </cell>
          <cell r="AE13">
            <v>0.9639266834214403</v>
          </cell>
          <cell r="AF13">
            <v>43664</v>
          </cell>
          <cell r="AG13">
            <v>0.981411970960419</v>
          </cell>
          <cell r="AH13">
            <v>43684</v>
          </cell>
          <cell r="AI13">
            <v>1.0004580432392818</v>
          </cell>
          <cell r="AJ13">
            <v>43485</v>
          </cell>
          <cell r="AK13">
            <v>0.9954445563593077</v>
          </cell>
          <cell r="AL13">
            <v>43522</v>
          </cell>
          <cell r="AM13">
            <v>1.0008508681154422</v>
          </cell>
          <cell r="AN13">
            <v>43298</v>
          </cell>
          <cell r="AO13">
            <v>0.9948531777032306</v>
          </cell>
          <cell r="AP13">
            <v>43287</v>
          </cell>
          <cell r="AQ13">
            <v>0.9997459466949975</v>
          </cell>
          <cell r="AR13">
            <v>43005</v>
          </cell>
          <cell r="AS13">
            <v>0.993485342019544</v>
          </cell>
          <cell r="AT13">
            <v>42305</v>
          </cell>
          <cell r="AU13">
            <v>0.9837228229275665</v>
          </cell>
          <cell r="AV13">
            <v>41238</v>
          </cell>
          <cell r="AW13">
            <v>0.9747783949887721</v>
          </cell>
          <cell r="AX13">
            <v>39755</v>
          </cell>
          <cell r="AY13">
            <v>0.9640380231825015</v>
          </cell>
          <cell r="AZ13">
            <v>37300</v>
          </cell>
          <cell r="BA13">
            <v>0.9382467614136587</v>
          </cell>
          <cell r="BB13">
            <v>34747</v>
          </cell>
          <cell r="BC13">
            <v>0.9315549597855228</v>
          </cell>
          <cell r="BD13">
            <v>32708</v>
          </cell>
          <cell r="BE13">
            <v>0.9413186749935246</v>
          </cell>
          <cell r="BF13">
            <v>30548</v>
          </cell>
          <cell r="BG13">
            <v>0.9339611104316987</v>
          </cell>
          <cell r="BH13">
            <v>29095</v>
          </cell>
          <cell r="BI13">
            <v>0.9524355113264371</v>
          </cell>
          <cell r="BJ13">
            <v>28453</v>
          </cell>
          <cell r="BK13">
            <v>0.9779343529816119</v>
          </cell>
          <cell r="BL13">
            <v>28222</v>
          </cell>
          <cell r="BM13">
            <v>0.9918813481882403</v>
          </cell>
          <cell r="BN13">
            <v>27975</v>
          </cell>
          <cell r="BO13">
            <v>0.9912479625823826</v>
          </cell>
          <cell r="BP13">
            <v>28033</v>
          </cell>
          <cell r="BQ13">
            <v>1.0020732797140304</v>
          </cell>
          <cell r="BR13">
            <v>28243</v>
          </cell>
          <cell r="BS13">
            <v>1.0074911711197516</v>
          </cell>
          <cell r="BT13">
            <v>28420</v>
          </cell>
          <cell r="BU13">
            <v>1.006267039620437</v>
          </cell>
          <cell r="BV13">
            <v>28484</v>
          </cell>
          <cell r="BW13">
            <v>1.0022519352568613</v>
          </cell>
          <cell r="BX13">
            <v>28669</v>
          </cell>
          <cell r="BY13">
            <v>1.0064948743154052</v>
          </cell>
          <cell r="BZ13">
            <v>28796</v>
          </cell>
          <cell r="CA13">
            <v>1.0044298719871638</v>
          </cell>
          <cell r="CB13">
            <v>28830</v>
          </cell>
          <cell r="CC13">
            <v>1.0011807195443811</v>
          </cell>
          <cell r="CD13">
            <v>28789</v>
          </cell>
          <cell r="CE13">
            <v>0.9985778702740201</v>
          </cell>
          <cell r="CF13">
            <v>28725</v>
          </cell>
          <cell r="CG13">
            <v>0.9977769286880406</v>
          </cell>
          <cell r="CH13">
            <v>28642</v>
          </cell>
          <cell r="CI13">
            <v>0.9971105308964316</v>
          </cell>
          <cell r="CJ13">
            <v>28536</v>
          </cell>
          <cell r="CK13">
            <v>0.99629914112143</v>
          </cell>
          <cell r="CL13">
            <v>28400</v>
          </cell>
          <cell r="CM13">
            <v>0.9952340902719372</v>
          </cell>
          <cell r="CN13">
            <v>28231</v>
          </cell>
        </row>
        <row r="14">
          <cell r="B14" t="str">
            <v> 40-44</v>
          </cell>
          <cell r="C14">
            <v>46234</v>
          </cell>
          <cell r="D14">
            <v>46809</v>
          </cell>
          <cell r="E14">
            <v>1.0124367348704417</v>
          </cell>
          <cell r="F14">
            <v>46932</v>
          </cell>
          <cell r="G14">
            <v>1.0026276998013202</v>
          </cell>
          <cell r="H14">
            <v>45871</v>
          </cell>
          <cell r="I14">
            <v>0.9773928236597631</v>
          </cell>
          <cell r="J14">
            <v>44780</v>
          </cell>
          <cell r="K14">
            <v>0.9762159098341</v>
          </cell>
          <cell r="L14">
            <v>44443</v>
          </cell>
          <cell r="M14">
            <v>0.9924743188923627</v>
          </cell>
          <cell r="N14">
            <v>44643</v>
          </cell>
          <cell r="O14">
            <v>1.0045001462547534</v>
          </cell>
          <cell r="P14">
            <v>45628</v>
          </cell>
          <cell r="Q14">
            <v>1.022063929395426</v>
          </cell>
          <cell r="R14">
            <v>47787</v>
          </cell>
          <cell r="S14">
            <v>1.0473174366616989</v>
          </cell>
          <cell r="T14">
            <v>50074</v>
          </cell>
          <cell r="U14">
            <v>1.0478582041140896</v>
          </cell>
          <cell r="V14">
            <v>51989</v>
          </cell>
          <cell r="W14">
            <v>1.038243399768343</v>
          </cell>
          <cell r="X14">
            <v>53446</v>
          </cell>
          <cell r="Y14">
            <v>1.0280251591682856</v>
          </cell>
          <cell r="Z14">
            <v>54372</v>
          </cell>
          <cell r="AA14">
            <v>1.0173258990382816</v>
          </cell>
          <cell r="AB14">
            <v>54140</v>
          </cell>
          <cell r="AC14">
            <v>0.9957330979180461</v>
          </cell>
          <cell r="AD14">
            <v>53236</v>
          </cell>
          <cell r="AE14">
            <v>0.983302548947174</v>
          </cell>
          <cell r="AF14">
            <v>51653</v>
          </cell>
          <cell r="AG14">
            <v>0.9702644826808926</v>
          </cell>
          <cell r="AH14">
            <v>49512</v>
          </cell>
          <cell r="AI14">
            <v>0.9585503262153214</v>
          </cell>
          <cell r="AJ14">
            <v>47511</v>
          </cell>
          <cell r="AK14">
            <v>0.9595855550169656</v>
          </cell>
          <cell r="AL14">
            <v>45696</v>
          </cell>
          <cell r="AM14">
            <v>0.9617983203889625</v>
          </cell>
          <cell r="AN14">
            <v>44057</v>
          </cell>
          <cell r="AO14">
            <v>0.9641325280112045</v>
          </cell>
          <cell r="AP14">
            <v>43246</v>
          </cell>
          <cell r="AQ14">
            <v>0.981592028508523</v>
          </cell>
          <cell r="AR14">
            <v>43272</v>
          </cell>
          <cell r="AS14">
            <v>1.0006012116727558</v>
          </cell>
          <cell r="AT14">
            <v>43079</v>
          </cell>
          <cell r="AU14">
            <v>0.9955398410057312</v>
          </cell>
          <cell r="AV14">
            <v>43121</v>
          </cell>
          <cell r="AW14">
            <v>1.0009749529933378</v>
          </cell>
          <cell r="AX14">
            <v>42903</v>
          </cell>
          <cell r="AY14">
            <v>0.9949444586164514</v>
          </cell>
          <cell r="AZ14">
            <v>42894</v>
          </cell>
          <cell r="BA14">
            <v>0.999790224459828</v>
          </cell>
          <cell r="BB14">
            <v>42622</v>
          </cell>
          <cell r="BC14">
            <v>0.9936587867767054</v>
          </cell>
          <cell r="BD14">
            <v>41931</v>
          </cell>
          <cell r="BE14">
            <v>0.9837877152644174</v>
          </cell>
          <cell r="BF14">
            <v>40876</v>
          </cell>
          <cell r="BG14">
            <v>0.9748396174667907</v>
          </cell>
          <cell r="BH14">
            <v>39408</v>
          </cell>
          <cell r="BI14">
            <v>0.9640865055289167</v>
          </cell>
          <cell r="BJ14">
            <v>36978</v>
          </cell>
          <cell r="BK14">
            <v>0.9383373934226553</v>
          </cell>
          <cell r="BL14">
            <v>34450</v>
          </cell>
          <cell r="BM14">
            <v>0.9316350262318135</v>
          </cell>
          <cell r="BN14">
            <v>32432</v>
          </cell>
          <cell r="BO14">
            <v>0.941422351233672</v>
          </cell>
          <cell r="BP14">
            <v>30292</v>
          </cell>
          <cell r="BQ14">
            <v>0.9340157868771584</v>
          </cell>
          <cell r="BR14">
            <v>28855</v>
          </cell>
          <cell r="BS14">
            <v>0.9525617324706193</v>
          </cell>
          <cell r="BT14">
            <v>28219</v>
          </cell>
          <cell r="BU14">
            <v>0.9779587593138104</v>
          </cell>
          <cell r="BV14">
            <v>27991</v>
          </cell>
          <cell r="BW14">
            <v>0.9919203373613523</v>
          </cell>
          <cell r="BX14">
            <v>27750</v>
          </cell>
          <cell r="BY14">
            <v>0.9913900896716802</v>
          </cell>
          <cell r="BZ14">
            <v>27808</v>
          </cell>
          <cell r="CA14">
            <v>1.00209009009009</v>
          </cell>
          <cell r="CB14">
            <v>28018</v>
          </cell>
          <cell r="CC14">
            <v>1.0075517836593786</v>
          </cell>
          <cell r="CD14">
            <v>28196</v>
          </cell>
          <cell r="CE14">
            <v>1.0063530587479477</v>
          </cell>
          <cell r="CF14">
            <v>28262</v>
          </cell>
          <cell r="CG14">
            <v>1.002340757554263</v>
          </cell>
          <cell r="CH14">
            <v>28445</v>
          </cell>
          <cell r="CI14">
            <v>1.0064751256103601</v>
          </cell>
          <cell r="CJ14">
            <v>28571</v>
          </cell>
          <cell r="CK14">
            <v>1.0044296009843559</v>
          </cell>
          <cell r="CL14">
            <v>28608</v>
          </cell>
          <cell r="CM14">
            <v>1.0012950194252914</v>
          </cell>
          <cell r="CN14">
            <v>28568</v>
          </cell>
        </row>
        <row r="15">
          <cell r="B15" t="str">
            <v> 45-49</v>
          </cell>
          <cell r="C15">
            <v>43416</v>
          </cell>
          <cell r="D15">
            <v>42412</v>
          </cell>
          <cell r="E15">
            <v>0.9768748848350839</v>
          </cell>
          <cell r="F15">
            <v>41642</v>
          </cell>
          <cell r="G15">
            <v>0.9818447609167217</v>
          </cell>
          <cell r="H15">
            <v>42327</v>
          </cell>
          <cell r="I15">
            <v>1.016449738245041</v>
          </cell>
          <cell r="J15">
            <v>44081</v>
          </cell>
          <cell r="K15">
            <v>1.0414392704420345</v>
          </cell>
          <cell r="L15">
            <v>45077</v>
          </cell>
          <cell r="M15">
            <v>1.0225947687212178</v>
          </cell>
          <cell r="N15">
            <v>45648</v>
          </cell>
          <cell r="O15">
            <v>1.0126672138784747</v>
          </cell>
          <cell r="P15">
            <v>45774</v>
          </cell>
          <cell r="Q15">
            <v>1.0027602523659307</v>
          </cell>
          <cell r="R15">
            <v>44750</v>
          </cell>
          <cell r="S15">
            <v>0.9776292218289859</v>
          </cell>
          <cell r="T15">
            <v>43705</v>
          </cell>
          <cell r="U15">
            <v>0.9766480446927375</v>
          </cell>
          <cell r="V15">
            <v>43390</v>
          </cell>
          <cell r="W15">
            <v>0.9927925866605651</v>
          </cell>
          <cell r="X15">
            <v>43605</v>
          </cell>
          <cell r="Y15">
            <v>1.0049550587693017</v>
          </cell>
          <cell r="Z15">
            <v>44582</v>
          </cell>
          <cell r="AA15">
            <v>1.0224056874211673</v>
          </cell>
          <cell r="AB15">
            <v>46712</v>
          </cell>
          <cell r="AC15">
            <v>1.0477771297833207</v>
          </cell>
          <cell r="AD15">
            <v>48964</v>
          </cell>
          <cell r="AE15">
            <v>1.0482103099845863</v>
          </cell>
          <cell r="AF15">
            <v>50851</v>
          </cell>
          <cell r="AG15">
            <v>1.038538518094927</v>
          </cell>
          <cell r="AH15">
            <v>52285</v>
          </cell>
          <cell r="AI15">
            <v>1.028200035397534</v>
          </cell>
          <cell r="AJ15">
            <v>53202</v>
          </cell>
          <cell r="AK15">
            <v>1.0175384909629912</v>
          </cell>
          <cell r="AL15">
            <v>52987</v>
          </cell>
          <cell r="AM15">
            <v>0.9959587985414082</v>
          </cell>
          <cell r="AN15">
            <v>52116</v>
          </cell>
          <cell r="AO15">
            <v>0.9835620057750014</v>
          </cell>
          <cell r="AP15">
            <v>50578</v>
          </cell>
          <cell r="AQ15">
            <v>0.9704889093560519</v>
          </cell>
          <cell r="AR15">
            <v>48488</v>
          </cell>
          <cell r="AS15">
            <v>0.9586776859504132</v>
          </cell>
          <cell r="AT15">
            <v>46544</v>
          </cell>
          <cell r="AU15">
            <v>0.9599076060056096</v>
          </cell>
          <cell r="AV15">
            <v>44783</v>
          </cell>
          <cell r="AW15">
            <v>0.9621648332760399</v>
          </cell>
          <cell r="AX15">
            <v>43194</v>
          </cell>
          <cell r="AY15">
            <v>0.9645177857669205</v>
          </cell>
          <cell r="AZ15">
            <v>42415</v>
          </cell>
          <cell r="BA15">
            <v>0.9819650877436681</v>
          </cell>
          <cell r="BB15">
            <v>42453</v>
          </cell>
          <cell r="BC15">
            <v>1.0008959094659908</v>
          </cell>
          <cell r="BD15">
            <v>42276</v>
          </cell>
          <cell r="BE15">
            <v>0.9958306833439333</v>
          </cell>
          <cell r="BF15">
            <v>42330</v>
          </cell>
          <cell r="BG15">
            <v>1.0012773204655123</v>
          </cell>
          <cell r="BH15">
            <v>42128</v>
          </cell>
          <cell r="BI15">
            <v>0.9952279707063548</v>
          </cell>
          <cell r="BJ15">
            <v>42132</v>
          </cell>
          <cell r="BK15">
            <v>1.0000949487276871</v>
          </cell>
          <cell r="BL15">
            <v>41876</v>
          </cell>
          <cell r="BM15">
            <v>0.9939238583499478</v>
          </cell>
          <cell r="BN15">
            <v>41204</v>
          </cell>
          <cell r="BO15">
            <v>0.9839526220269367</v>
          </cell>
          <cell r="BP15">
            <v>40179</v>
          </cell>
          <cell r="BQ15">
            <v>0.9751237743908359</v>
          </cell>
          <cell r="BR15">
            <v>38742</v>
          </cell>
          <cell r="BS15">
            <v>0.9642350481594864</v>
          </cell>
          <cell r="BT15">
            <v>36360</v>
          </cell>
          <cell r="BU15">
            <v>0.9385163388570543</v>
          </cell>
          <cell r="BV15">
            <v>33881</v>
          </cell>
          <cell r="BW15">
            <v>0.9318206820682068</v>
          </cell>
          <cell r="BX15">
            <v>31906</v>
          </cell>
          <cell r="BY15">
            <v>0.94170774180219</v>
          </cell>
          <cell r="BZ15">
            <v>29812</v>
          </cell>
          <cell r="CA15">
            <v>0.9343697110261393</v>
          </cell>
          <cell r="CB15">
            <v>28410</v>
          </cell>
          <cell r="CC15">
            <v>0.9529719576009661</v>
          </cell>
          <cell r="CD15">
            <v>27792</v>
          </cell>
          <cell r="CE15">
            <v>0.978247096092925</v>
          </cell>
          <cell r="CF15">
            <v>27577</v>
          </cell>
          <cell r="CG15">
            <v>0.9922639608520437</v>
          </cell>
          <cell r="CH15">
            <v>27348</v>
          </cell>
          <cell r="CI15">
            <v>0.9916959785328353</v>
          </cell>
          <cell r="CJ15">
            <v>27413</v>
          </cell>
          <cell r="CK15">
            <v>1.0023767734386426</v>
          </cell>
          <cell r="CL15">
            <v>27625</v>
          </cell>
          <cell r="CM15">
            <v>1.0077335570714625</v>
          </cell>
          <cell r="CN15">
            <v>27809</v>
          </cell>
        </row>
        <row r="16">
          <cell r="B16" t="str">
            <v> 50-54</v>
          </cell>
          <cell r="C16">
            <v>46143</v>
          </cell>
          <cell r="D16">
            <v>45564</v>
          </cell>
          <cell r="E16">
            <v>0.9874520512320395</v>
          </cell>
          <cell r="F16">
            <v>45063</v>
          </cell>
          <cell r="G16">
            <v>0.989004477218857</v>
          </cell>
          <cell r="H16">
            <v>44099</v>
          </cell>
          <cell r="I16">
            <v>0.9786077269600337</v>
          </cell>
          <cell r="J16">
            <v>42720</v>
          </cell>
          <cell r="K16">
            <v>0.9687294496473843</v>
          </cell>
          <cell r="L16">
            <v>41700</v>
          </cell>
          <cell r="M16">
            <v>0.976123595505618</v>
          </cell>
          <cell r="N16">
            <v>40762</v>
          </cell>
          <cell r="O16">
            <v>0.977505995203837</v>
          </cell>
          <cell r="P16">
            <v>40046</v>
          </cell>
          <cell r="Q16">
            <v>0.9824346204798587</v>
          </cell>
          <cell r="R16">
            <v>40733</v>
          </cell>
          <cell r="S16">
            <v>1.0171552714378465</v>
          </cell>
          <cell r="T16">
            <v>42444</v>
          </cell>
          <cell r="U16">
            <v>1.0420052537254805</v>
          </cell>
          <cell r="V16">
            <v>43421</v>
          </cell>
          <cell r="W16">
            <v>1.0230185656394308</v>
          </cell>
          <cell r="X16">
            <v>43983</v>
          </cell>
          <cell r="Y16">
            <v>1.012943045991571</v>
          </cell>
          <cell r="Z16">
            <v>44113</v>
          </cell>
          <cell r="AA16">
            <v>1.0029556874246868</v>
          </cell>
          <cell r="AB16">
            <v>43142</v>
          </cell>
          <cell r="AC16">
            <v>0.9779883481060005</v>
          </cell>
          <cell r="AD16">
            <v>42157</v>
          </cell>
          <cell r="AE16">
            <v>0.977168420564647</v>
          </cell>
          <cell r="AF16">
            <v>41877</v>
          </cell>
          <cell r="AG16">
            <v>0.9933581611594753</v>
          </cell>
          <cell r="AH16">
            <v>42106</v>
          </cell>
          <cell r="AI16">
            <v>1.0054683955393175</v>
          </cell>
          <cell r="AJ16">
            <v>43069</v>
          </cell>
          <cell r="AK16">
            <v>1.022870849760129</v>
          </cell>
          <cell r="AL16">
            <v>45150</v>
          </cell>
          <cell r="AM16">
            <v>1.048317815598226</v>
          </cell>
          <cell r="AN16">
            <v>47348</v>
          </cell>
          <cell r="AO16">
            <v>1.0486821705426357</v>
          </cell>
          <cell r="AP16">
            <v>49187</v>
          </cell>
          <cell r="AQ16">
            <v>1.0388400777223958</v>
          </cell>
          <cell r="AR16">
            <v>50587</v>
          </cell>
          <cell r="AS16">
            <v>1.0284628052127596</v>
          </cell>
          <cell r="AT16">
            <v>51484</v>
          </cell>
          <cell r="AU16">
            <v>1.0177318283353431</v>
          </cell>
          <cell r="AV16">
            <v>51292</v>
          </cell>
          <cell r="AW16">
            <v>0.9962706860383809</v>
          </cell>
          <cell r="AX16">
            <v>50467</v>
          </cell>
          <cell r="AY16">
            <v>0.9839156203696483</v>
          </cell>
          <cell r="AZ16">
            <v>48994</v>
          </cell>
          <cell r="BA16">
            <v>0.9708126102205401</v>
          </cell>
          <cell r="BB16">
            <v>46981</v>
          </cell>
          <cell r="BC16">
            <v>0.9589133363268971</v>
          </cell>
          <cell r="BD16">
            <v>45112</v>
          </cell>
          <cell r="BE16">
            <v>0.9602179604520976</v>
          </cell>
          <cell r="BF16">
            <v>43423</v>
          </cell>
          <cell r="BG16">
            <v>0.962559851037418</v>
          </cell>
          <cell r="BH16">
            <v>41901</v>
          </cell>
          <cell r="BI16">
            <v>0.9649494507519056</v>
          </cell>
          <cell r="BJ16">
            <v>41162</v>
          </cell>
          <cell r="BK16">
            <v>0.9823631894226869</v>
          </cell>
          <cell r="BL16">
            <v>41213</v>
          </cell>
          <cell r="BM16">
            <v>1.001239006850979</v>
          </cell>
          <cell r="BN16">
            <v>41054</v>
          </cell>
          <cell r="BO16">
            <v>0.9961419940310097</v>
          </cell>
          <cell r="BP16">
            <v>41120</v>
          </cell>
          <cell r="BQ16">
            <v>1.001607638719735</v>
          </cell>
          <cell r="BR16">
            <v>40935</v>
          </cell>
          <cell r="BS16">
            <v>0.9955009727626459</v>
          </cell>
          <cell r="BT16">
            <v>40952</v>
          </cell>
          <cell r="BU16">
            <v>1.0004152925369487</v>
          </cell>
          <cell r="BV16">
            <v>40715</v>
          </cell>
          <cell r="BW16">
            <v>0.9942127368626685</v>
          </cell>
          <cell r="BX16">
            <v>40072</v>
          </cell>
          <cell r="BY16">
            <v>0.9842072946088665</v>
          </cell>
          <cell r="BZ16">
            <v>39083</v>
          </cell>
          <cell r="CA16">
            <v>0.9753194250349371</v>
          </cell>
          <cell r="CB16">
            <v>37693</v>
          </cell>
          <cell r="CC16">
            <v>0.9644346646879718</v>
          </cell>
          <cell r="CD16">
            <v>35381</v>
          </cell>
          <cell r="CE16">
            <v>0.9386623510996737</v>
          </cell>
          <cell r="CF16">
            <v>32978</v>
          </cell>
          <cell r="CG16">
            <v>0.9320821910064724</v>
          </cell>
          <cell r="CH16">
            <v>31064</v>
          </cell>
          <cell r="CI16">
            <v>0.9419613075383589</v>
          </cell>
          <cell r="CJ16">
            <v>29038</v>
          </cell>
          <cell r="CK16">
            <v>0.9347798094257018</v>
          </cell>
          <cell r="CL16">
            <v>27680</v>
          </cell>
          <cell r="CM16">
            <v>0.9532336937805634</v>
          </cell>
          <cell r="CN16">
            <v>27087</v>
          </cell>
        </row>
        <row r="17">
          <cell r="B17" t="str">
            <v> 55-59</v>
          </cell>
          <cell r="C17">
            <v>43391</v>
          </cell>
          <cell r="D17">
            <v>44226</v>
          </cell>
          <cell r="E17">
            <v>1.0192436219492522</v>
          </cell>
          <cell r="F17">
            <v>44025</v>
          </cell>
          <cell r="G17">
            <v>0.9954551621218288</v>
          </cell>
          <cell r="H17">
            <v>43794</v>
          </cell>
          <cell r="I17">
            <v>0.9947529812606474</v>
          </cell>
          <cell r="J17">
            <v>43707</v>
          </cell>
          <cell r="K17">
            <v>0.9980134264967804</v>
          </cell>
          <cell r="L17">
            <v>43276</v>
          </cell>
          <cell r="M17">
            <v>0.9901388793557097</v>
          </cell>
          <cell r="N17">
            <v>42774</v>
          </cell>
          <cell r="O17">
            <v>0.9884000369719937</v>
          </cell>
          <cell r="P17">
            <v>42341</v>
          </cell>
          <cell r="Q17">
            <v>0.9898770281011829</v>
          </cell>
          <cell r="R17">
            <v>41471</v>
          </cell>
          <cell r="S17">
            <v>0.9794525400911646</v>
          </cell>
          <cell r="T17">
            <v>40198</v>
          </cell>
          <cell r="U17">
            <v>0.96930385088375</v>
          </cell>
          <cell r="V17">
            <v>39269</v>
          </cell>
          <cell r="W17">
            <v>0.9768893974824618</v>
          </cell>
          <cell r="X17">
            <v>38423</v>
          </cell>
          <cell r="Y17">
            <v>0.9784562886755456</v>
          </cell>
          <cell r="Z17">
            <v>37792</v>
          </cell>
          <cell r="AA17">
            <v>0.9835775446997892</v>
          </cell>
          <cell r="AB17">
            <v>38489</v>
          </cell>
          <cell r="AC17">
            <v>1.0184430567315834</v>
          </cell>
          <cell r="AD17">
            <v>40141</v>
          </cell>
          <cell r="AE17">
            <v>1.0429213541531346</v>
          </cell>
          <cell r="AF17">
            <v>41091</v>
          </cell>
          <cell r="AG17">
            <v>1.02366657532199</v>
          </cell>
          <cell r="AH17">
            <v>41644</v>
          </cell>
          <cell r="AI17">
            <v>1.0134579348275778</v>
          </cell>
          <cell r="AJ17">
            <v>41780</v>
          </cell>
          <cell r="AK17">
            <v>1.0032657765824609</v>
          </cell>
          <cell r="AL17">
            <v>40887</v>
          </cell>
          <cell r="AM17">
            <v>0.9786261369076112</v>
          </cell>
          <cell r="AN17">
            <v>39987</v>
          </cell>
          <cell r="AO17">
            <v>0.977988113581334</v>
          </cell>
          <cell r="AP17">
            <v>39758</v>
          </cell>
          <cell r="AQ17">
            <v>0.9942731387701003</v>
          </cell>
          <cell r="AR17">
            <v>40009</v>
          </cell>
          <cell r="AS17">
            <v>1.0063131948287136</v>
          </cell>
          <cell r="AT17">
            <v>40959</v>
          </cell>
          <cell r="AU17">
            <v>1.0237446574520732</v>
          </cell>
          <cell r="AV17">
            <v>42969</v>
          </cell>
          <cell r="AW17">
            <v>1.04907346370761</v>
          </cell>
          <cell r="AX17">
            <v>45093</v>
          </cell>
          <cell r="AY17">
            <v>1.0494309851288137</v>
          </cell>
          <cell r="AZ17">
            <v>46870</v>
          </cell>
          <cell r="BA17">
            <v>1.0394074468321026</v>
          </cell>
          <cell r="BB17">
            <v>48223</v>
          </cell>
          <cell r="BC17">
            <v>1.0288670791551098</v>
          </cell>
          <cell r="BD17">
            <v>49096</v>
          </cell>
          <cell r="BE17">
            <v>1.0181033946457085</v>
          </cell>
          <cell r="BF17">
            <v>48937</v>
          </cell>
          <cell r="BG17">
            <v>0.9967614469610558</v>
          </cell>
          <cell r="BH17">
            <v>48176</v>
          </cell>
          <cell r="BI17">
            <v>0.9844493941189693</v>
          </cell>
          <cell r="BJ17">
            <v>46791</v>
          </cell>
          <cell r="BK17">
            <v>0.9712512454334108</v>
          </cell>
          <cell r="BL17">
            <v>44888</v>
          </cell>
          <cell r="BM17">
            <v>0.9593297856425381</v>
          </cell>
          <cell r="BN17">
            <v>43124</v>
          </cell>
          <cell r="BO17">
            <v>0.9607021921226163</v>
          </cell>
          <cell r="BP17">
            <v>41534</v>
          </cell>
          <cell r="BQ17">
            <v>0.9631295798163436</v>
          </cell>
          <cell r="BR17">
            <v>40105</v>
          </cell>
          <cell r="BS17">
            <v>0.9655944527375162</v>
          </cell>
          <cell r="BT17">
            <v>39424</v>
          </cell>
          <cell r="BU17">
            <v>0.9830195736192495</v>
          </cell>
          <cell r="BV17">
            <v>39492</v>
          </cell>
          <cell r="BW17">
            <v>1.0017248376623376</v>
          </cell>
          <cell r="BX17">
            <v>39359</v>
          </cell>
          <cell r="BY17">
            <v>0.9966322293122658</v>
          </cell>
          <cell r="BZ17">
            <v>39442</v>
          </cell>
          <cell r="CA17">
            <v>1.0021087934144668</v>
          </cell>
          <cell r="CB17">
            <v>39282</v>
          </cell>
          <cell r="CC17">
            <v>0.9959434105775569</v>
          </cell>
          <cell r="CD17">
            <v>39319</v>
          </cell>
          <cell r="CE17">
            <v>1.0009419072348658</v>
          </cell>
          <cell r="CF17">
            <v>39109</v>
          </cell>
          <cell r="CG17">
            <v>0.9946590706782981</v>
          </cell>
          <cell r="CH17">
            <v>38503</v>
          </cell>
          <cell r="CI17">
            <v>0.9845048454319978</v>
          </cell>
          <cell r="CJ17">
            <v>37570</v>
          </cell>
          <cell r="CK17">
            <v>0.9757681219645222</v>
          </cell>
          <cell r="CL17">
            <v>36241</v>
          </cell>
          <cell r="CM17">
            <v>0.9646260314080384</v>
          </cell>
          <cell r="CN17">
            <v>34029</v>
          </cell>
        </row>
        <row r="18">
          <cell r="B18" t="str">
            <v> 60-64</v>
          </cell>
          <cell r="C18">
            <v>33493</v>
          </cell>
          <cell r="D18">
            <v>34110</v>
          </cell>
          <cell r="E18">
            <v>1.0184217597706984</v>
          </cell>
          <cell r="F18">
            <v>35750</v>
          </cell>
          <cell r="G18">
            <v>1.0480797420111405</v>
          </cell>
          <cell r="H18">
            <v>37009</v>
          </cell>
          <cell r="I18">
            <v>1.0352167832167831</v>
          </cell>
          <cell r="J18">
            <v>37801</v>
          </cell>
          <cell r="K18">
            <v>1.021400199951363</v>
          </cell>
          <cell r="L18">
            <v>39429</v>
          </cell>
          <cell r="M18">
            <v>1.0430676437131292</v>
          </cell>
          <cell r="N18">
            <v>40220</v>
          </cell>
          <cell r="O18">
            <v>1.0200613761444621</v>
          </cell>
          <cell r="P18">
            <v>40081</v>
          </cell>
          <cell r="Q18">
            <v>0.9965440079562407</v>
          </cell>
          <cell r="R18">
            <v>39916</v>
          </cell>
          <cell r="S18">
            <v>0.9958833362441056</v>
          </cell>
          <cell r="T18">
            <v>39868</v>
          </cell>
          <cell r="U18">
            <v>0.9987974746968634</v>
          </cell>
          <cell r="V18">
            <v>39511</v>
          </cell>
          <cell r="W18">
            <v>0.9910454499849504</v>
          </cell>
          <cell r="X18">
            <v>39097</v>
          </cell>
          <cell r="Y18">
            <v>0.9895219052921971</v>
          </cell>
          <cell r="Z18">
            <v>38742</v>
          </cell>
          <cell r="AA18">
            <v>0.9909200194388317</v>
          </cell>
          <cell r="AB18">
            <v>37981</v>
          </cell>
          <cell r="AC18">
            <v>0.9803572350420732</v>
          </cell>
          <cell r="AD18">
            <v>36842</v>
          </cell>
          <cell r="AE18">
            <v>0.9700113214501987</v>
          </cell>
          <cell r="AF18">
            <v>36023</v>
          </cell>
          <cell r="AG18">
            <v>0.9777699364855328</v>
          </cell>
          <cell r="AH18">
            <v>35286</v>
          </cell>
          <cell r="AI18">
            <v>0.9795408489020904</v>
          </cell>
          <cell r="AJ18">
            <v>34747</v>
          </cell>
          <cell r="AK18">
            <v>0.984724820041943</v>
          </cell>
          <cell r="AL18">
            <v>35438</v>
          </cell>
          <cell r="AM18">
            <v>1.0198866089158776</v>
          </cell>
          <cell r="AN18">
            <v>36998</v>
          </cell>
          <cell r="AO18">
            <v>1.0440205429200293</v>
          </cell>
          <cell r="AP18">
            <v>37905</v>
          </cell>
          <cell r="AQ18">
            <v>1.0245148386399265</v>
          </cell>
          <cell r="AR18">
            <v>38440</v>
          </cell>
          <cell r="AS18">
            <v>1.014114232950798</v>
          </cell>
          <cell r="AT18">
            <v>38585</v>
          </cell>
          <cell r="AU18">
            <v>1.0037721123829344</v>
          </cell>
          <cell r="AV18">
            <v>37789</v>
          </cell>
          <cell r="AW18">
            <v>0.9793702215887002</v>
          </cell>
          <cell r="AX18">
            <v>36999</v>
          </cell>
          <cell r="AY18">
            <v>0.9790944454735505</v>
          </cell>
          <cell r="AZ18">
            <v>36829</v>
          </cell>
          <cell r="BA18">
            <v>0.9954052812238169</v>
          </cell>
          <cell r="BB18">
            <v>37105</v>
          </cell>
          <cell r="BC18">
            <v>1.0074940943278394</v>
          </cell>
          <cell r="BD18">
            <v>38025</v>
          </cell>
          <cell r="BE18">
            <v>1.0247945020886673</v>
          </cell>
          <cell r="BF18">
            <v>39937</v>
          </cell>
          <cell r="BG18">
            <v>1.0502827087442472</v>
          </cell>
          <cell r="BH18">
            <v>41954</v>
          </cell>
          <cell r="BI18">
            <v>1.050504544657836</v>
          </cell>
          <cell r="BJ18">
            <v>43639</v>
          </cell>
          <cell r="BK18">
            <v>1.040163035705773</v>
          </cell>
          <cell r="BL18">
            <v>44927</v>
          </cell>
          <cell r="BM18">
            <v>1.02951488347579</v>
          </cell>
          <cell r="BN18">
            <v>45766</v>
          </cell>
          <cell r="BO18">
            <v>1.0186747390210786</v>
          </cell>
          <cell r="BP18">
            <v>45652</v>
          </cell>
          <cell r="BQ18">
            <v>0.9975090678669755</v>
          </cell>
          <cell r="BR18">
            <v>44981</v>
          </cell>
          <cell r="BS18">
            <v>0.9853018487689477</v>
          </cell>
          <cell r="BT18">
            <v>43719</v>
          </cell>
          <cell r="BU18">
            <v>0.9719437095662613</v>
          </cell>
          <cell r="BV18">
            <v>41966</v>
          </cell>
          <cell r="BW18">
            <v>0.9599030169948992</v>
          </cell>
          <cell r="BX18">
            <v>40351</v>
          </cell>
          <cell r="BY18">
            <v>0.9615164657103369</v>
          </cell>
          <cell r="BZ18">
            <v>38901</v>
          </cell>
          <cell r="CA18">
            <v>0.9640653267577012</v>
          </cell>
          <cell r="CB18">
            <v>37606</v>
          </cell>
          <cell r="CC18">
            <v>0.9667103673427418</v>
          </cell>
          <cell r="CD18">
            <v>37005</v>
          </cell>
          <cell r="CE18">
            <v>0.9840185076849439</v>
          </cell>
          <cell r="CF18">
            <v>37101</v>
          </cell>
          <cell r="CG18">
            <v>1.0025942440210782</v>
          </cell>
          <cell r="CH18">
            <v>37004</v>
          </cell>
          <cell r="CI18">
            <v>0.9973855152152233</v>
          </cell>
          <cell r="CJ18">
            <v>37115</v>
          </cell>
          <cell r="CK18">
            <v>1.002999675710734</v>
          </cell>
          <cell r="CL18">
            <v>36991</v>
          </cell>
          <cell r="CM18">
            <v>0.9966590327360906</v>
          </cell>
          <cell r="CN18">
            <v>37054</v>
          </cell>
        </row>
        <row r="19">
          <cell r="B19" t="str">
            <v> 65-69</v>
          </cell>
          <cell r="C19">
            <v>24592</v>
          </cell>
          <cell r="D19">
            <v>26083</v>
          </cell>
          <cell r="E19">
            <v>1.0606294729993493</v>
          </cell>
          <cell r="F19">
            <v>27156</v>
          </cell>
          <cell r="G19">
            <v>1.0411379059157306</v>
          </cell>
          <cell r="H19">
            <v>28503</v>
          </cell>
          <cell r="I19">
            <v>1.0496022978347326</v>
          </cell>
          <cell r="J19">
            <v>29542</v>
          </cell>
          <cell r="K19">
            <v>1.0364523032663229</v>
          </cell>
          <cell r="L19">
            <v>29158</v>
          </cell>
          <cell r="M19">
            <v>0.9870015571051385</v>
          </cell>
          <cell r="N19">
            <v>29766</v>
          </cell>
          <cell r="O19">
            <v>1.0208519102819122</v>
          </cell>
          <cell r="P19">
            <v>31269</v>
          </cell>
          <cell r="Q19">
            <v>1.0504938520459586</v>
          </cell>
          <cell r="R19">
            <v>32440</v>
          </cell>
          <cell r="S19">
            <v>1.0374492308676324</v>
          </cell>
          <cell r="T19">
            <v>33189</v>
          </cell>
          <cell r="U19">
            <v>1.0230887792848335</v>
          </cell>
          <cell r="V19">
            <v>34653</v>
          </cell>
          <cell r="W19">
            <v>1.0441110006327399</v>
          </cell>
          <cell r="X19">
            <v>35400</v>
          </cell>
          <cell r="Y19">
            <v>1.0215565751882953</v>
          </cell>
          <cell r="Z19">
            <v>35337</v>
          </cell>
          <cell r="AA19">
            <v>0.9982203389830508</v>
          </cell>
          <cell r="AB19">
            <v>35253</v>
          </cell>
          <cell r="AC19">
            <v>0.9976228881908481</v>
          </cell>
          <cell r="AD19">
            <v>35256</v>
          </cell>
          <cell r="AE19">
            <v>1.0000850991404986</v>
          </cell>
          <cell r="AF19">
            <v>34992</v>
          </cell>
          <cell r="AG19">
            <v>0.9925119128658951</v>
          </cell>
          <cell r="AH19">
            <v>34680</v>
          </cell>
          <cell r="AI19">
            <v>0.9910836762688614</v>
          </cell>
          <cell r="AJ19">
            <v>34418</v>
          </cell>
          <cell r="AK19">
            <v>0.9924452133794694</v>
          </cell>
          <cell r="AL19">
            <v>33789</v>
          </cell>
          <cell r="AM19">
            <v>0.9817246789470626</v>
          </cell>
          <cell r="AN19">
            <v>32812</v>
          </cell>
          <cell r="AO19">
            <v>0.9710852644351712</v>
          </cell>
          <cell r="AP19">
            <v>32123</v>
          </cell>
          <cell r="AQ19">
            <v>0.9790015847860539</v>
          </cell>
          <cell r="AR19">
            <v>31520</v>
          </cell>
          <cell r="AS19">
            <v>0.9812284033247206</v>
          </cell>
          <cell r="AT19">
            <v>31092</v>
          </cell>
          <cell r="AU19">
            <v>0.9864213197969544</v>
          </cell>
          <cell r="AV19">
            <v>31772</v>
          </cell>
          <cell r="AW19">
            <v>1.0218705776405506</v>
          </cell>
          <cell r="AX19">
            <v>33217</v>
          </cell>
          <cell r="AY19">
            <v>1.0454802971169583</v>
          </cell>
          <cell r="AZ19">
            <v>34069</v>
          </cell>
          <cell r="BA19">
            <v>1.0256495168136797</v>
          </cell>
          <cell r="BB19">
            <v>34579</v>
          </cell>
          <cell r="BC19">
            <v>1.0149696204760927</v>
          </cell>
          <cell r="BD19">
            <v>34734</v>
          </cell>
          <cell r="BE19">
            <v>1.0044824893721622</v>
          </cell>
          <cell r="BF19">
            <v>34052</v>
          </cell>
          <cell r="BG19">
            <v>0.9803650601715898</v>
          </cell>
          <cell r="BH19">
            <v>33389</v>
          </cell>
          <cell r="BI19">
            <v>0.9805297779866087</v>
          </cell>
          <cell r="BJ19">
            <v>33282</v>
          </cell>
          <cell r="BK19">
            <v>0.9967953517625565</v>
          </cell>
          <cell r="BL19">
            <v>33577</v>
          </cell>
          <cell r="BM19">
            <v>1.0088636500210324</v>
          </cell>
          <cell r="BN19">
            <v>34454</v>
          </cell>
          <cell r="BO19">
            <v>1.026119069601215</v>
          </cell>
          <cell r="BP19">
            <v>36230</v>
          </cell>
          <cell r="BQ19">
            <v>1.0515469901898182</v>
          </cell>
          <cell r="BR19">
            <v>38104</v>
          </cell>
          <cell r="BS19">
            <v>1.0517250897046646</v>
          </cell>
          <cell r="BT19">
            <v>39674</v>
          </cell>
          <cell r="BU19">
            <v>1.0412030233046399</v>
          </cell>
          <cell r="BV19">
            <v>40875</v>
          </cell>
          <cell r="BW19">
            <v>1.0302717144729545</v>
          </cell>
          <cell r="BX19">
            <v>41667</v>
          </cell>
          <cell r="BY19">
            <v>1.0193761467889908</v>
          </cell>
          <cell r="BZ19">
            <v>41598</v>
          </cell>
          <cell r="CA19">
            <v>0.998344013247894</v>
          </cell>
          <cell r="CB19">
            <v>41024</v>
          </cell>
          <cell r="CC19">
            <v>0.986201259675946</v>
          </cell>
          <cell r="CD19">
            <v>39907</v>
          </cell>
          <cell r="CE19">
            <v>0.9727720358814352</v>
          </cell>
          <cell r="CF19">
            <v>38335</v>
          </cell>
          <cell r="CG19">
            <v>0.9606084145638609</v>
          </cell>
          <cell r="CH19">
            <v>36893</v>
          </cell>
          <cell r="CI19">
            <v>0.9623842441632973</v>
          </cell>
          <cell r="CJ19">
            <v>35605</v>
          </cell>
          <cell r="CK19">
            <v>0.9650882281191554</v>
          </cell>
          <cell r="CL19">
            <v>34457</v>
          </cell>
          <cell r="CM19">
            <v>0.967757337452605</v>
          </cell>
          <cell r="CN19">
            <v>33942</v>
          </cell>
        </row>
        <row r="20">
          <cell r="B20" t="str">
            <v> 70-74</v>
          </cell>
          <cell r="C20">
            <v>17674</v>
          </cell>
          <cell r="D20">
            <v>17499</v>
          </cell>
          <cell r="E20">
            <v>0.9900984497001245</v>
          </cell>
          <cell r="F20">
            <v>17500</v>
          </cell>
          <cell r="G20">
            <v>1.0000571461226355</v>
          </cell>
          <cell r="H20">
            <v>17890</v>
          </cell>
          <cell r="I20">
            <v>1.0222857142857142</v>
          </cell>
          <cell r="J20">
            <v>18535</v>
          </cell>
          <cell r="K20">
            <v>1.0360536612632756</v>
          </cell>
          <cell r="L20">
            <v>19908</v>
          </cell>
          <cell r="M20">
            <v>1.0740760722956568</v>
          </cell>
          <cell r="N20">
            <v>21186</v>
          </cell>
          <cell r="O20">
            <v>1.0641952983725136</v>
          </cell>
          <cell r="P20">
            <v>22111</v>
          </cell>
          <cell r="Q20">
            <v>1.0436609081468895</v>
          </cell>
          <cell r="R20">
            <v>23269</v>
          </cell>
          <cell r="S20">
            <v>1.0523721224729772</v>
          </cell>
          <cell r="T20">
            <v>24172</v>
          </cell>
          <cell r="U20">
            <v>1.0388069964330224</v>
          </cell>
          <cell r="V20">
            <v>23918</v>
          </cell>
          <cell r="W20">
            <v>0.9894919741850075</v>
          </cell>
          <cell r="X20">
            <v>24509</v>
          </cell>
          <cell r="Y20">
            <v>1.0247094238648717</v>
          </cell>
          <cell r="Z20">
            <v>25845</v>
          </cell>
          <cell r="AA20">
            <v>1.0545105879472847</v>
          </cell>
          <cell r="AB20">
            <v>26911</v>
          </cell>
          <cell r="AC20">
            <v>1.041245888953376</v>
          </cell>
          <cell r="AD20">
            <v>27599</v>
          </cell>
          <cell r="AE20">
            <v>1.0255657537809817</v>
          </cell>
          <cell r="AF20">
            <v>28865</v>
          </cell>
          <cell r="AG20">
            <v>1.0458712272183774</v>
          </cell>
          <cell r="AH20">
            <v>29558</v>
          </cell>
          <cell r="AI20">
            <v>1.0240083145678156</v>
          </cell>
          <cell r="AJ20">
            <v>29585</v>
          </cell>
          <cell r="AK20">
            <v>1.000913458285405</v>
          </cell>
          <cell r="AL20">
            <v>29601</v>
          </cell>
          <cell r="AM20">
            <v>1.0005408146019943</v>
          </cell>
          <cell r="AN20">
            <v>29669</v>
          </cell>
          <cell r="AO20">
            <v>1.002297219688524</v>
          </cell>
          <cell r="AP20">
            <v>29517</v>
          </cell>
          <cell r="AQ20">
            <v>0.9948768074421113</v>
          </cell>
          <cell r="AR20">
            <v>29334</v>
          </cell>
          <cell r="AS20">
            <v>0.9938001829454213</v>
          </cell>
          <cell r="AT20">
            <v>29186</v>
          </cell>
          <cell r="AU20">
            <v>0.9949546601213609</v>
          </cell>
          <cell r="AV20">
            <v>28723</v>
          </cell>
          <cell r="AW20">
            <v>0.9841362296991708</v>
          </cell>
          <cell r="AX20">
            <v>27939</v>
          </cell>
          <cell r="AY20">
            <v>0.972704801030533</v>
          </cell>
          <cell r="AZ20">
            <v>27417</v>
          </cell>
          <cell r="BA20">
            <v>0.9813164393858048</v>
          </cell>
          <cell r="BB20">
            <v>26974</v>
          </cell>
          <cell r="BC20">
            <v>0.9838421417368786</v>
          </cell>
          <cell r="BD20">
            <v>26686</v>
          </cell>
          <cell r="BE20">
            <v>0.9893230518276859</v>
          </cell>
          <cell r="BF20">
            <v>27357</v>
          </cell>
          <cell r="BG20">
            <v>1.025144270403957</v>
          </cell>
          <cell r="BH20">
            <v>28668</v>
          </cell>
          <cell r="BI20">
            <v>1.0479219212632964</v>
          </cell>
          <cell r="BJ20">
            <v>29457</v>
          </cell>
          <cell r="BK20">
            <v>1.0275219757220595</v>
          </cell>
          <cell r="BL20">
            <v>29943</v>
          </cell>
          <cell r="BM20">
            <v>1.0164986251145738</v>
          </cell>
          <cell r="BN20">
            <v>30112</v>
          </cell>
          <cell r="BO20">
            <v>1.0056440570417127</v>
          </cell>
          <cell r="BP20">
            <v>29574</v>
          </cell>
          <cell r="BQ20">
            <v>0.9821333687566419</v>
          </cell>
          <cell r="BR20">
            <v>29063</v>
          </cell>
          <cell r="BS20">
            <v>0.9827213092581322</v>
          </cell>
          <cell r="BT20">
            <v>29037</v>
          </cell>
          <cell r="BU20">
            <v>0.999105391735196</v>
          </cell>
          <cell r="BV20">
            <v>29360</v>
          </cell>
          <cell r="BW20">
            <v>1.0111237386782381</v>
          </cell>
          <cell r="BX20">
            <v>30187</v>
          </cell>
          <cell r="BY20">
            <v>1.0281675749318802</v>
          </cell>
          <cell r="BZ20">
            <v>31807</v>
          </cell>
          <cell r="CA20">
            <v>1.053665485142611</v>
          </cell>
          <cell r="CB20">
            <v>33511</v>
          </cell>
          <cell r="CC20">
            <v>1.0535731128367969</v>
          </cell>
          <cell r="CD20">
            <v>34944</v>
          </cell>
          <cell r="CE20">
            <v>1.042762078123601</v>
          </cell>
          <cell r="CF20">
            <v>36045</v>
          </cell>
          <cell r="CG20">
            <v>1.031507554945055</v>
          </cell>
          <cell r="CH20">
            <v>36783</v>
          </cell>
          <cell r="CI20">
            <v>1.020474406991261</v>
          </cell>
          <cell r="CJ20">
            <v>36772</v>
          </cell>
          <cell r="CK20">
            <v>0.9997009488078732</v>
          </cell>
          <cell r="CL20">
            <v>36318</v>
          </cell>
          <cell r="CM20">
            <v>0.987653649515936</v>
          </cell>
          <cell r="CN20">
            <v>35374</v>
          </cell>
        </row>
        <row r="21">
          <cell r="B21" t="str">
            <v> 75-79</v>
          </cell>
          <cell r="C21">
            <v>12404</v>
          </cell>
          <cell r="D21">
            <v>12787</v>
          </cell>
          <cell r="E21">
            <v>1.0308771364076104</v>
          </cell>
          <cell r="F21">
            <v>13111</v>
          </cell>
          <cell r="G21">
            <v>1.0253382341440525</v>
          </cell>
          <cell r="H21">
            <v>12995</v>
          </cell>
          <cell r="I21">
            <v>0.9911524673937915</v>
          </cell>
          <cell r="J21">
            <v>12895</v>
          </cell>
          <cell r="K21">
            <v>0.9923047325894575</v>
          </cell>
          <cell r="L21">
            <v>12791</v>
          </cell>
          <cell r="M21">
            <v>0.991934858472276</v>
          </cell>
          <cell r="N21">
            <v>12738</v>
          </cell>
          <cell r="O21">
            <v>0.9958564615745445</v>
          </cell>
          <cell r="P21">
            <v>12822</v>
          </cell>
          <cell r="Q21">
            <v>1.0065944418276025</v>
          </cell>
          <cell r="R21">
            <v>13178</v>
          </cell>
          <cell r="S21">
            <v>1.0277647792856028</v>
          </cell>
          <cell r="T21">
            <v>13726</v>
          </cell>
          <cell r="U21">
            <v>1.0415844589467294</v>
          </cell>
          <cell r="V21">
            <v>14837</v>
          </cell>
          <cell r="W21">
            <v>1.0809412793239108</v>
          </cell>
          <cell r="X21">
            <v>15863</v>
          </cell>
          <cell r="Y21">
            <v>1.0691514457100493</v>
          </cell>
          <cell r="Z21">
            <v>16614</v>
          </cell>
          <cell r="AA21">
            <v>1.0473428733530858</v>
          </cell>
          <cell r="AB21">
            <v>17546</v>
          </cell>
          <cell r="AC21">
            <v>1.056097267364873</v>
          </cell>
          <cell r="AD21">
            <v>18283</v>
          </cell>
          <cell r="AE21">
            <v>1.0420038755271857</v>
          </cell>
          <cell r="AF21">
            <v>18157</v>
          </cell>
          <cell r="AG21">
            <v>0.9931083520210031</v>
          </cell>
          <cell r="AH21">
            <v>18701</v>
          </cell>
          <cell r="AI21">
            <v>1.0299608966238916</v>
          </cell>
          <cell r="AJ21">
            <v>19820</v>
          </cell>
          <cell r="AK21">
            <v>1.0598363723865034</v>
          </cell>
          <cell r="AL21">
            <v>20736</v>
          </cell>
          <cell r="AM21">
            <v>1.0462159434914229</v>
          </cell>
          <cell r="AN21">
            <v>21341</v>
          </cell>
          <cell r="AO21">
            <v>1.029176311728395</v>
          </cell>
          <cell r="AP21">
            <v>22370</v>
          </cell>
          <cell r="AQ21">
            <v>1.0482170469987349</v>
          </cell>
          <cell r="AR21">
            <v>22979</v>
          </cell>
          <cell r="AS21">
            <v>1.0272239606616003</v>
          </cell>
          <cell r="AT21">
            <v>23088</v>
          </cell>
          <cell r="AU21">
            <v>1.0047434614212978</v>
          </cell>
          <cell r="AV21">
            <v>23188</v>
          </cell>
          <cell r="AW21">
            <v>1.0043312543312544</v>
          </cell>
          <cell r="AX21">
            <v>23310</v>
          </cell>
          <cell r="AY21">
            <v>1.0052613420734864</v>
          </cell>
          <cell r="AZ21">
            <v>23265</v>
          </cell>
          <cell r="BA21">
            <v>0.9980694980694981</v>
          </cell>
          <cell r="BB21">
            <v>23204</v>
          </cell>
          <cell r="BC21">
            <v>0.997378035675908</v>
          </cell>
          <cell r="BD21">
            <v>23165</v>
          </cell>
          <cell r="BE21">
            <v>0.9983192553008102</v>
          </cell>
          <cell r="BF21">
            <v>22869</v>
          </cell>
          <cell r="BG21">
            <v>0.9872221023095187</v>
          </cell>
          <cell r="BH21">
            <v>22301</v>
          </cell>
          <cell r="BI21">
            <v>0.9751628842537934</v>
          </cell>
          <cell r="BJ21">
            <v>21951</v>
          </cell>
          <cell r="BK21">
            <v>0.9843056365185417</v>
          </cell>
          <cell r="BL21">
            <v>21676</v>
          </cell>
          <cell r="BM21">
            <v>0.9874720969431916</v>
          </cell>
          <cell r="BN21">
            <v>21526</v>
          </cell>
          <cell r="BO21">
            <v>0.9930799040413361</v>
          </cell>
          <cell r="BP21">
            <v>22162</v>
          </cell>
          <cell r="BQ21">
            <v>1.0295456657065873</v>
          </cell>
          <cell r="BR21">
            <v>23301</v>
          </cell>
          <cell r="BS21">
            <v>1.0513942784947208</v>
          </cell>
          <cell r="BT21">
            <v>24002</v>
          </cell>
          <cell r="BU21">
            <v>1.030084545727651</v>
          </cell>
          <cell r="BV21">
            <v>24449</v>
          </cell>
          <cell r="BW21">
            <v>1.0186234480459961</v>
          </cell>
          <cell r="BX21">
            <v>24631</v>
          </cell>
          <cell r="BY21">
            <v>1.007444067242014</v>
          </cell>
          <cell r="BZ21">
            <v>24252</v>
          </cell>
          <cell r="CA21">
            <v>0.9846128862003167</v>
          </cell>
          <cell r="CB21">
            <v>23913</v>
          </cell>
          <cell r="CC21">
            <v>0.9860217714002969</v>
          </cell>
          <cell r="CD21">
            <v>23972</v>
          </cell>
          <cell r="CE21">
            <v>1.0024672772132313</v>
          </cell>
          <cell r="CF21">
            <v>24319</v>
          </cell>
          <cell r="CG21">
            <v>1.014475221091273</v>
          </cell>
          <cell r="CH21">
            <v>25082</v>
          </cell>
          <cell r="CI21">
            <v>1.0313746453390353</v>
          </cell>
          <cell r="CJ21">
            <v>26509</v>
          </cell>
          <cell r="CK21">
            <v>1.0568933896818435</v>
          </cell>
          <cell r="CL21">
            <v>28008</v>
          </cell>
          <cell r="CM21">
            <v>1.0565468331510053</v>
          </cell>
          <cell r="CN21">
            <v>29271</v>
          </cell>
        </row>
        <row r="22">
          <cell r="B22" t="str">
            <v> 80-84</v>
          </cell>
          <cell r="C22">
            <v>7107</v>
          </cell>
          <cell r="D22">
            <v>7042</v>
          </cell>
          <cell r="E22">
            <v>0.9908540875193471</v>
          </cell>
          <cell r="F22">
            <v>7056</v>
          </cell>
          <cell r="G22">
            <v>1.0019880715705765</v>
          </cell>
          <cell r="H22">
            <v>7194</v>
          </cell>
          <cell r="I22">
            <v>1.0195578231292517</v>
          </cell>
          <cell r="J22">
            <v>7389</v>
          </cell>
          <cell r="K22">
            <v>1.0271059216013345</v>
          </cell>
          <cell r="L22">
            <v>7621</v>
          </cell>
          <cell r="M22">
            <v>1.0313980240898633</v>
          </cell>
          <cell r="N22">
            <v>7914</v>
          </cell>
          <cell r="O22">
            <v>1.0384463981104841</v>
          </cell>
          <cell r="P22">
            <v>8171</v>
          </cell>
          <cell r="Q22">
            <v>1.0324740965377812</v>
          </cell>
          <cell r="R22">
            <v>8151</v>
          </cell>
          <cell r="S22">
            <v>0.9975523191775792</v>
          </cell>
          <cell r="T22">
            <v>8141</v>
          </cell>
          <cell r="U22">
            <v>0.9987731566678935</v>
          </cell>
          <cell r="V22">
            <v>8143</v>
          </cell>
          <cell r="W22">
            <v>1.0002456700651026</v>
          </cell>
          <cell r="X22">
            <v>8178</v>
          </cell>
          <cell r="Y22">
            <v>1.0042981702075402</v>
          </cell>
          <cell r="Z22">
            <v>8309</v>
          </cell>
          <cell r="AA22">
            <v>1.016018586451455</v>
          </cell>
          <cell r="AB22">
            <v>8608</v>
          </cell>
          <cell r="AC22">
            <v>1.0359850764231555</v>
          </cell>
          <cell r="AD22">
            <v>9032</v>
          </cell>
          <cell r="AE22">
            <v>1.0492565055762082</v>
          </cell>
          <cell r="AF22">
            <v>9856</v>
          </cell>
          <cell r="AG22">
            <v>1.091231178033658</v>
          </cell>
          <cell r="AH22">
            <v>10612</v>
          </cell>
          <cell r="AI22">
            <v>1.0767045454545454</v>
          </cell>
          <cell r="AJ22">
            <v>11171</v>
          </cell>
          <cell r="AK22">
            <v>1.0526762156049756</v>
          </cell>
          <cell r="AL22">
            <v>11859</v>
          </cell>
          <cell r="AM22">
            <v>1.0615880404619102</v>
          </cell>
          <cell r="AN22">
            <v>12416</v>
          </cell>
          <cell r="AO22">
            <v>1.0469685470950334</v>
          </cell>
          <cell r="AP22">
            <v>12395</v>
          </cell>
          <cell r="AQ22">
            <v>0.9983086340206185</v>
          </cell>
          <cell r="AR22">
            <v>12861</v>
          </cell>
          <cell r="AS22">
            <v>1.0375958047599838</v>
          </cell>
          <cell r="AT22">
            <v>13732</v>
          </cell>
          <cell r="AU22">
            <v>1.0677241272062825</v>
          </cell>
          <cell r="AV22">
            <v>14466</v>
          </cell>
          <cell r="AW22">
            <v>1.0534517914360617</v>
          </cell>
          <cell r="AX22">
            <v>14961</v>
          </cell>
          <cell r="AY22">
            <v>1.0342181667357944</v>
          </cell>
          <cell r="AZ22">
            <v>15738</v>
          </cell>
          <cell r="BA22">
            <v>1.0519350310808102</v>
          </cell>
          <cell r="BB22">
            <v>16246</v>
          </cell>
          <cell r="BC22">
            <v>1.0322785614436396</v>
          </cell>
          <cell r="BD22">
            <v>16411</v>
          </cell>
          <cell r="BE22">
            <v>1.0101563461775207</v>
          </cell>
          <cell r="BF22">
            <v>16574</v>
          </cell>
          <cell r="BG22">
            <v>1.0099323624398269</v>
          </cell>
          <cell r="BH22">
            <v>16735</v>
          </cell>
          <cell r="BI22">
            <v>1.0097140098950164</v>
          </cell>
          <cell r="BJ22">
            <v>16782</v>
          </cell>
          <cell r="BK22">
            <v>1.0028084852106365</v>
          </cell>
          <cell r="BL22">
            <v>16826</v>
          </cell>
          <cell r="BM22">
            <v>1.0026218567512812</v>
          </cell>
          <cell r="BN22">
            <v>16880</v>
          </cell>
          <cell r="BO22">
            <v>1.0032093189112088</v>
          </cell>
          <cell r="BP22">
            <v>16742</v>
          </cell>
          <cell r="BQ22">
            <v>0.991824644549763</v>
          </cell>
          <cell r="BR22">
            <v>16385</v>
          </cell>
          <cell r="BS22">
            <v>0.9786763827499702</v>
          </cell>
          <cell r="BT22">
            <v>16200</v>
          </cell>
          <cell r="BU22">
            <v>0.9887091852303936</v>
          </cell>
          <cell r="BV22">
            <v>16081</v>
          </cell>
          <cell r="BW22">
            <v>0.9926543209876543</v>
          </cell>
          <cell r="BX22">
            <v>16058</v>
          </cell>
          <cell r="BY22">
            <v>0.9985697406877682</v>
          </cell>
          <cell r="BZ22">
            <v>16634</v>
          </cell>
          <cell r="CA22">
            <v>1.0358699713538424</v>
          </cell>
          <cell r="CB22">
            <v>17568</v>
          </cell>
          <cell r="CC22">
            <v>1.0561500541060478</v>
          </cell>
          <cell r="CD22">
            <v>18160</v>
          </cell>
          <cell r="CE22">
            <v>1.0336976320582878</v>
          </cell>
          <cell r="CF22">
            <v>18554</v>
          </cell>
          <cell r="CG22">
            <v>1.0216960352422908</v>
          </cell>
          <cell r="CH22">
            <v>18738</v>
          </cell>
          <cell r="CI22">
            <v>1.0099169990298589</v>
          </cell>
          <cell r="CJ22">
            <v>18516</v>
          </cell>
          <cell r="CK22">
            <v>0.9881524175472303</v>
          </cell>
          <cell r="CL22">
            <v>18340</v>
          </cell>
          <cell r="CM22">
            <v>0.9904947072801901</v>
          </cell>
          <cell r="CN22">
            <v>18468</v>
          </cell>
        </row>
        <row r="23">
          <cell r="B23" t="str">
            <v> 85-89</v>
          </cell>
          <cell r="C23">
            <v>1920</v>
          </cell>
          <cell r="D23">
            <v>2337</v>
          </cell>
          <cell r="E23">
            <v>1.2171875</v>
          </cell>
          <cell r="F23">
            <v>2704</v>
          </cell>
          <cell r="G23">
            <v>1.1570389388104407</v>
          </cell>
          <cell r="H23">
            <v>3065</v>
          </cell>
          <cell r="I23">
            <v>1.1335059171597632</v>
          </cell>
          <cell r="J23">
            <v>3215</v>
          </cell>
          <cell r="K23">
            <v>1.0489396411092986</v>
          </cell>
          <cell r="L23">
            <v>3368</v>
          </cell>
          <cell r="M23">
            <v>1.0475894245723172</v>
          </cell>
          <cell r="N23">
            <v>3376</v>
          </cell>
          <cell r="O23">
            <v>1.002375296912114</v>
          </cell>
          <cell r="P23">
            <v>3425</v>
          </cell>
          <cell r="Q23">
            <v>1.0145142180094786</v>
          </cell>
          <cell r="R23">
            <v>3549</v>
          </cell>
          <cell r="S23">
            <v>1.0362043795620437</v>
          </cell>
          <cell r="T23">
            <v>3694</v>
          </cell>
          <cell r="U23">
            <v>1.0408565793181177</v>
          </cell>
          <cell r="V23">
            <v>3863</v>
          </cell>
          <cell r="W23">
            <v>1.045749864645371</v>
          </cell>
          <cell r="X23">
            <v>4055</v>
          </cell>
          <cell r="Y23">
            <v>1.049702303908879</v>
          </cell>
          <cell r="Z23">
            <v>4228</v>
          </cell>
          <cell r="AA23">
            <v>1.0426633785450061</v>
          </cell>
          <cell r="AB23">
            <v>4256</v>
          </cell>
          <cell r="AC23">
            <v>1.0066225165562914</v>
          </cell>
          <cell r="AD23">
            <v>4291</v>
          </cell>
          <cell r="AE23">
            <v>1.0082236842105263</v>
          </cell>
          <cell r="AF23">
            <v>4344</v>
          </cell>
          <cell r="AG23">
            <v>1.0123514332323467</v>
          </cell>
          <cell r="AH23">
            <v>4416</v>
          </cell>
          <cell r="AI23">
            <v>1.0165745856353592</v>
          </cell>
          <cell r="AJ23">
            <v>4545</v>
          </cell>
          <cell r="AK23">
            <v>1.029211956521739</v>
          </cell>
          <cell r="AL23">
            <v>4761</v>
          </cell>
          <cell r="AM23">
            <v>1.0475247524752476</v>
          </cell>
          <cell r="AN23">
            <v>5051</v>
          </cell>
          <cell r="AO23">
            <v>1.0609115731989078</v>
          </cell>
          <cell r="AP23">
            <v>5585</v>
          </cell>
          <cell r="AQ23">
            <v>1.1057216392793505</v>
          </cell>
          <cell r="AR23">
            <v>6071</v>
          </cell>
          <cell r="AS23">
            <v>1.087018800358102</v>
          </cell>
          <cell r="AT23">
            <v>6438</v>
          </cell>
          <cell r="AU23">
            <v>1.0604513259759512</v>
          </cell>
          <cell r="AV23">
            <v>6888</v>
          </cell>
          <cell r="AW23">
            <v>1.0698974836905872</v>
          </cell>
          <cell r="AX23">
            <v>7263</v>
          </cell>
          <cell r="AY23">
            <v>1.0544425087108014</v>
          </cell>
          <cell r="AZ23">
            <v>7305</v>
          </cell>
          <cell r="BA23">
            <v>1.0057827344072696</v>
          </cell>
          <cell r="BB23">
            <v>7662</v>
          </cell>
          <cell r="BC23">
            <v>1.048870636550308</v>
          </cell>
          <cell r="BD23">
            <v>8269</v>
          </cell>
          <cell r="BE23">
            <v>1.0792221352127382</v>
          </cell>
          <cell r="BF23">
            <v>8798</v>
          </cell>
          <cell r="BG23">
            <v>1.0639738783407908</v>
          </cell>
          <cell r="BH23">
            <v>9163</v>
          </cell>
          <cell r="BI23">
            <v>1.0414867015230733</v>
          </cell>
          <cell r="BJ23">
            <v>9689</v>
          </cell>
          <cell r="BK23">
            <v>1.0574047800938557</v>
          </cell>
          <cell r="BL23">
            <v>10072</v>
          </cell>
          <cell r="BM23">
            <v>1.0395293631953761</v>
          </cell>
          <cell r="BN23">
            <v>10256</v>
          </cell>
          <cell r="BO23">
            <v>1.0182684670373312</v>
          </cell>
          <cell r="BP23">
            <v>10441</v>
          </cell>
          <cell r="BQ23">
            <v>1.0180382215288613</v>
          </cell>
          <cell r="BR23">
            <v>10609</v>
          </cell>
          <cell r="BS23">
            <v>1.0160904127957093</v>
          </cell>
          <cell r="BT23">
            <v>10712</v>
          </cell>
          <cell r="BU23">
            <v>1.0097087378640777</v>
          </cell>
          <cell r="BV23">
            <v>10820</v>
          </cell>
          <cell r="BW23">
            <v>1.0100821508588498</v>
          </cell>
          <cell r="BX23">
            <v>10932</v>
          </cell>
          <cell r="BY23">
            <v>1.010351201478743</v>
          </cell>
          <cell r="BZ23">
            <v>10913</v>
          </cell>
          <cell r="CA23">
            <v>0.9982619831686791</v>
          </cell>
          <cell r="CB23">
            <v>10737</v>
          </cell>
          <cell r="CC23">
            <v>0.983872445706955</v>
          </cell>
          <cell r="CD23">
            <v>10684</v>
          </cell>
          <cell r="CE23">
            <v>0.9950637980814008</v>
          </cell>
          <cell r="CF23">
            <v>10685</v>
          </cell>
          <cell r="CG23">
            <v>1.000093597903407</v>
          </cell>
          <cell r="CH23">
            <v>10753</v>
          </cell>
          <cell r="CI23">
            <v>1.0063640617688348</v>
          </cell>
          <cell r="CJ23">
            <v>11233</v>
          </cell>
          <cell r="CK23">
            <v>1.0446387054775412</v>
          </cell>
          <cell r="CL23">
            <v>11941</v>
          </cell>
          <cell r="CM23">
            <v>1.0630285765156235</v>
          </cell>
          <cell r="CN23">
            <v>12407</v>
          </cell>
        </row>
        <row r="24">
          <cell r="B24" t="str">
            <v> 90+</v>
          </cell>
          <cell r="C24">
            <v>757</v>
          </cell>
          <cell r="D24">
            <v>691</v>
          </cell>
          <cell r="E24">
            <v>0.9128137384412153</v>
          </cell>
          <cell r="F24">
            <v>627</v>
          </cell>
          <cell r="G24">
            <v>0.9073806078147613</v>
          </cell>
          <cell r="H24">
            <v>592</v>
          </cell>
          <cell r="I24">
            <v>0.9441786283891547</v>
          </cell>
          <cell r="J24">
            <v>661</v>
          </cell>
          <cell r="K24">
            <v>1.116554054054054</v>
          </cell>
          <cell r="L24">
            <v>771</v>
          </cell>
          <cell r="M24">
            <v>1.1664145234493193</v>
          </cell>
          <cell r="N24">
            <v>920</v>
          </cell>
          <cell r="O24">
            <v>1.1932555123216602</v>
          </cell>
          <cell r="P24">
            <v>1044</v>
          </cell>
          <cell r="Q24">
            <v>1.1347826086956523</v>
          </cell>
          <cell r="R24">
            <v>1172</v>
          </cell>
          <cell r="S24">
            <v>1.1226053639846743</v>
          </cell>
          <cell r="T24">
            <v>1258</v>
          </cell>
          <cell r="U24">
            <v>1.0733788395904438</v>
          </cell>
          <cell r="V24">
            <v>1366</v>
          </cell>
          <cell r="W24">
            <v>1.0858505564387917</v>
          </cell>
          <cell r="X24">
            <v>1427</v>
          </cell>
          <cell r="Y24">
            <v>1.0446559297218154</v>
          </cell>
          <cell r="Z24">
            <v>1500</v>
          </cell>
          <cell r="AA24">
            <v>1.051156271899089</v>
          </cell>
          <cell r="AB24">
            <v>1614</v>
          </cell>
          <cell r="AC24">
            <v>1.076</v>
          </cell>
          <cell r="AD24">
            <v>1715</v>
          </cell>
          <cell r="AE24">
            <v>1.0625774473358116</v>
          </cell>
          <cell r="AF24">
            <v>1840</v>
          </cell>
          <cell r="AG24">
            <v>1.0728862973760933</v>
          </cell>
          <cell r="AH24">
            <v>1958</v>
          </cell>
          <cell r="AI24">
            <v>1.0641304347826086</v>
          </cell>
          <cell r="AJ24">
            <v>2073</v>
          </cell>
          <cell r="AK24">
            <v>1.0587334014300307</v>
          </cell>
          <cell r="AL24">
            <v>2143</v>
          </cell>
          <cell r="AM24">
            <v>1.0337674867342017</v>
          </cell>
          <cell r="AN24">
            <v>2215</v>
          </cell>
          <cell r="AO24">
            <v>1.0335977601493234</v>
          </cell>
          <cell r="AP24">
            <v>2311</v>
          </cell>
          <cell r="AQ24">
            <v>1.0433408577878105</v>
          </cell>
          <cell r="AR24">
            <v>2414</v>
          </cell>
          <cell r="AS24">
            <v>1.0445694504543488</v>
          </cell>
          <cell r="AT24">
            <v>2545</v>
          </cell>
          <cell r="AU24">
            <v>1.0542667771333887</v>
          </cell>
          <cell r="AV24">
            <v>2699</v>
          </cell>
          <cell r="AW24">
            <v>1.0605108055009824</v>
          </cell>
          <cell r="AX24">
            <v>2889</v>
          </cell>
          <cell r="AY24">
            <v>1.070396443127084</v>
          </cell>
          <cell r="AZ24">
            <v>3215</v>
          </cell>
          <cell r="BA24">
            <v>1.1128418137763931</v>
          </cell>
          <cell r="BB24">
            <v>3518</v>
          </cell>
          <cell r="BC24">
            <v>1.0942457231726284</v>
          </cell>
          <cell r="BD24">
            <v>3772</v>
          </cell>
          <cell r="BE24">
            <v>1.0722001137009665</v>
          </cell>
          <cell r="BF24">
            <v>4079</v>
          </cell>
          <cell r="BG24">
            <v>1.081389183457052</v>
          </cell>
          <cell r="BH24">
            <v>4369</v>
          </cell>
          <cell r="BI24">
            <v>1.0710958568276538</v>
          </cell>
          <cell r="BJ24">
            <v>4556</v>
          </cell>
          <cell r="BK24">
            <v>1.0428015564202335</v>
          </cell>
          <cell r="BL24">
            <v>4905</v>
          </cell>
          <cell r="BM24">
            <v>1.0766022827041264</v>
          </cell>
          <cell r="BN24">
            <v>5362</v>
          </cell>
          <cell r="BO24">
            <v>1.0931702344546381</v>
          </cell>
          <cell r="BP24">
            <v>5807</v>
          </cell>
          <cell r="BQ24">
            <v>1.0829914211115255</v>
          </cell>
          <cell r="BR24">
            <v>6155</v>
          </cell>
          <cell r="BS24">
            <v>1.059927673497503</v>
          </cell>
          <cell r="BT24">
            <v>6533</v>
          </cell>
          <cell r="BU24">
            <v>1.0614134849715677</v>
          </cell>
          <cell r="BV24">
            <v>6930</v>
          </cell>
          <cell r="BW24">
            <v>1.0607684065513547</v>
          </cell>
          <cell r="BX24">
            <v>7278</v>
          </cell>
          <cell r="BY24">
            <v>1.0502164502164502</v>
          </cell>
          <cell r="BZ24">
            <v>7627</v>
          </cell>
          <cell r="CA24">
            <v>1.047952734267656</v>
          </cell>
          <cell r="CB24">
            <v>7910</v>
          </cell>
          <cell r="CC24">
            <v>1.03710502163367</v>
          </cell>
          <cell r="CD24">
            <v>8185</v>
          </cell>
          <cell r="CE24">
            <v>1.0347661188369153</v>
          </cell>
          <cell r="CF24">
            <v>8481</v>
          </cell>
          <cell r="CG24">
            <v>1.036163714111179</v>
          </cell>
          <cell r="CH24">
            <v>8755</v>
          </cell>
          <cell r="CI24">
            <v>1.0323075109067328</v>
          </cell>
          <cell r="CJ24">
            <v>8957</v>
          </cell>
          <cell r="CK24">
            <v>1.023072529982867</v>
          </cell>
          <cell r="CL24">
            <v>9036</v>
          </cell>
          <cell r="CM24">
            <v>1.0088199173830523</v>
          </cell>
          <cell r="CN24">
            <v>9189</v>
          </cell>
        </row>
        <row r="25">
          <cell r="B25" t="str">
            <v>Muži</v>
          </cell>
          <cell r="C25">
            <v>612968</v>
          </cell>
          <cell r="D25">
            <v>611791</v>
          </cell>
          <cell r="E25">
            <v>0.9980798345101213</v>
          </cell>
          <cell r="F25">
            <v>610579</v>
          </cell>
          <cell r="G25">
            <v>0.9980189313017027</v>
          </cell>
          <cell r="H25">
            <v>609313</v>
          </cell>
          <cell r="I25">
            <v>0.9979265582340696</v>
          </cell>
          <cell r="J25">
            <v>607989</v>
          </cell>
          <cell r="K25">
            <v>0.9978270609686647</v>
          </cell>
          <cell r="L25">
            <v>606617</v>
          </cell>
          <cell r="M25">
            <v>0.997743380225629</v>
          </cell>
          <cell r="N25">
            <v>605167</v>
          </cell>
          <cell r="O25">
            <v>0.9976096944200377</v>
          </cell>
          <cell r="P25">
            <v>603657</v>
          </cell>
          <cell r="Q25">
            <v>0.9975048209832988</v>
          </cell>
          <cell r="R25">
            <v>602067</v>
          </cell>
          <cell r="S25">
            <v>0.9973660539014705</v>
          </cell>
          <cell r="T25">
            <v>600396</v>
          </cell>
          <cell r="U25">
            <v>0.9972245613860251</v>
          </cell>
          <cell r="V25">
            <v>598629</v>
          </cell>
          <cell r="W25">
            <v>0.9970569424180041</v>
          </cell>
          <cell r="X25">
            <v>596752</v>
          </cell>
          <cell r="Y25">
            <v>0.9968645020538598</v>
          </cell>
          <cell r="Z25">
            <v>594768</v>
          </cell>
          <cell r="AA25">
            <v>0.9966753358178942</v>
          </cell>
          <cell r="AB25">
            <v>592657</v>
          </cell>
          <cell r="AC25">
            <v>0.9964507169181933</v>
          </cell>
          <cell r="AD25">
            <v>590400</v>
          </cell>
          <cell r="AE25">
            <v>0.9961917264117356</v>
          </cell>
          <cell r="AF25">
            <v>588011</v>
          </cell>
          <cell r="AG25">
            <v>0.9959535907859078</v>
          </cell>
          <cell r="AH25">
            <v>585468</v>
          </cell>
          <cell r="AI25">
            <v>0.9956752509731961</v>
          </cell>
          <cell r="AJ25">
            <v>582768</v>
          </cell>
          <cell r="AK25">
            <v>0.9953883047408227</v>
          </cell>
          <cell r="AL25">
            <v>579926</v>
          </cell>
          <cell r="AM25">
            <v>0.995123273755594</v>
          </cell>
          <cell r="AN25">
            <v>576931</v>
          </cell>
          <cell r="AO25">
            <v>0.9948355479837082</v>
          </cell>
          <cell r="AP25">
            <v>573802</v>
          </cell>
          <cell r="AQ25">
            <v>0.9945764744830837</v>
          </cell>
          <cell r="AR25">
            <v>570543</v>
          </cell>
          <cell r="AS25">
            <v>0.994320340465875</v>
          </cell>
          <cell r="AT25">
            <v>567177</v>
          </cell>
          <cell r="AU25">
            <v>0.9941003570283046</v>
          </cell>
          <cell r="AV25">
            <v>563728</v>
          </cell>
          <cell r="AW25">
            <v>0.9939190058835249</v>
          </cell>
          <cell r="AX25">
            <v>560191</v>
          </cell>
          <cell r="AY25">
            <v>0.9937256974995033</v>
          </cell>
          <cell r="AZ25">
            <v>556605</v>
          </cell>
          <cell r="BA25">
            <v>0.993598611902012</v>
          </cell>
          <cell r="BB25">
            <v>552946</v>
          </cell>
          <cell r="BC25">
            <v>0.9934262178744352</v>
          </cell>
          <cell r="BD25">
            <v>549236</v>
          </cell>
          <cell r="BE25">
            <v>0.9932904840617348</v>
          </cell>
          <cell r="BF25">
            <v>545480</v>
          </cell>
          <cell r="BG25">
            <v>0.9931614096672469</v>
          </cell>
          <cell r="BH25">
            <v>541695</v>
          </cell>
          <cell r="BI25">
            <v>0.9930611571459999</v>
          </cell>
          <cell r="BJ25">
            <v>537880</v>
          </cell>
          <cell r="BK25">
            <v>0.9929572914647542</v>
          </cell>
          <cell r="BL25">
            <v>534060</v>
          </cell>
          <cell r="BM25">
            <v>0.9928980441734215</v>
          </cell>
          <cell r="BN25">
            <v>530216</v>
          </cell>
          <cell r="BO25">
            <v>0.9928023068569075</v>
          </cell>
          <cell r="BP25">
            <v>526367</v>
          </cell>
          <cell r="BQ25">
            <v>0.9927406943585256</v>
          </cell>
          <cell r="BR25">
            <v>522512</v>
          </cell>
          <cell r="BS25">
            <v>0.9926762126045136</v>
          </cell>
          <cell r="BT25">
            <v>518648</v>
          </cell>
          <cell r="BU25">
            <v>0.9926049545273601</v>
          </cell>
          <cell r="BV25">
            <v>514774</v>
          </cell>
          <cell r="BW25">
            <v>0.9925305795067174</v>
          </cell>
          <cell r="BX25">
            <v>510903</v>
          </cell>
          <cell r="BY25">
            <v>0.9924801951924533</v>
          </cell>
          <cell r="BZ25">
            <v>507007</v>
          </cell>
          <cell r="CA25">
            <v>0.992374286312666</v>
          </cell>
          <cell r="CB25">
            <v>503107</v>
          </cell>
          <cell r="CC25">
            <v>0.9923077985116576</v>
          </cell>
          <cell r="CD25">
            <v>499185</v>
          </cell>
          <cell r="CE25">
            <v>0.9922044415998982</v>
          </cell>
          <cell r="CF25">
            <v>495244</v>
          </cell>
          <cell r="CG25">
            <v>0.9921051313641235</v>
          </cell>
          <cell r="CH25">
            <v>491282</v>
          </cell>
          <cell r="CI25">
            <v>0.9919999030780787</v>
          </cell>
          <cell r="CJ25">
            <v>487285</v>
          </cell>
          <cell r="CK25">
            <v>0.99186414320085</v>
          </cell>
          <cell r="CL25">
            <v>483264</v>
          </cell>
          <cell r="CM25">
            <v>0.9917481555968273</v>
          </cell>
          <cell r="CN25">
            <v>479213</v>
          </cell>
        </row>
        <row r="28">
          <cell r="B28" t="str">
            <v>Věková skupina</v>
          </cell>
          <cell r="C28">
            <v>2005</v>
          </cell>
          <cell r="D28">
            <v>2006</v>
          </cell>
          <cell r="E28" t="str">
            <v>Index</v>
          </cell>
          <cell r="F28">
            <v>2007</v>
          </cell>
          <cell r="G28" t="str">
            <v>Index</v>
          </cell>
          <cell r="H28">
            <v>2008</v>
          </cell>
          <cell r="I28" t="str">
            <v>Index</v>
          </cell>
          <cell r="J28">
            <v>2009</v>
          </cell>
          <cell r="K28" t="str">
            <v>Index</v>
          </cell>
          <cell r="L28">
            <v>2010</v>
          </cell>
          <cell r="M28" t="str">
            <v>Index</v>
          </cell>
          <cell r="N28">
            <v>2011</v>
          </cell>
          <cell r="O28" t="str">
            <v>Index</v>
          </cell>
          <cell r="P28">
            <v>2012</v>
          </cell>
          <cell r="Q28" t="str">
            <v>Index</v>
          </cell>
          <cell r="R28">
            <v>2013</v>
          </cell>
          <cell r="S28" t="str">
            <v>Index</v>
          </cell>
          <cell r="T28">
            <v>2014</v>
          </cell>
          <cell r="U28" t="str">
            <v>Index</v>
          </cell>
          <cell r="V28">
            <v>2015</v>
          </cell>
          <cell r="W28" t="str">
            <v>Index</v>
          </cell>
          <cell r="X28">
            <v>2016</v>
          </cell>
          <cell r="Y28" t="str">
            <v>Index</v>
          </cell>
          <cell r="Z28">
            <v>2017</v>
          </cell>
          <cell r="AA28" t="str">
            <v>Index</v>
          </cell>
          <cell r="AB28">
            <v>2018</v>
          </cell>
          <cell r="AC28" t="str">
            <v>Index</v>
          </cell>
          <cell r="AD28">
            <v>2019</v>
          </cell>
          <cell r="AE28" t="str">
            <v>Index</v>
          </cell>
          <cell r="AF28">
            <v>2020</v>
          </cell>
          <cell r="AG28" t="str">
            <v>Index</v>
          </cell>
          <cell r="AH28">
            <v>2021</v>
          </cell>
          <cell r="AI28" t="str">
            <v>Index</v>
          </cell>
          <cell r="AJ28">
            <v>2022</v>
          </cell>
          <cell r="AK28" t="str">
            <v>Index</v>
          </cell>
          <cell r="AL28">
            <v>2023</v>
          </cell>
          <cell r="AM28" t="str">
            <v>Index</v>
          </cell>
          <cell r="AN28">
            <v>2024</v>
          </cell>
          <cell r="AO28" t="str">
            <v>Index</v>
          </cell>
          <cell r="AP28">
            <v>2025</v>
          </cell>
          <cell r="AQ28" t="str">
            <v>Index</v>
          </cell>
          <cell r="AR28">
            <v>2026</v>
          </cell>
          <cell r="AS28" t="str">
            <v>Index</v>
          </cell>
          <cell r="AT28">
            <v>2027</v>
          </cell>
          <cell r="AU28" t="str">
            <v>Index</v>
          </cell>
          <cell r="AV28">
            <v>2028</v>
          </cell>
          <cell r="AW28" t="str">
            <v>Index</v>
          </cell>
          <cell r="AX28">
            <v>2029</v>
          </cell>
          <cell r="AY28" t="str">
            <v>Index</v>
          </cell>
          <cell r="AZ28">
            <v>2030</v>
          </cell>
          <cell r="BA28" t="str">
            <v>Index</v>
          </cell>
          <cell r="BB28">
            <v>2031</v>
          </cell>
          <cell r="BC28" t="str">
            <v>Index</v>
          </cell>
          <cell r="BD28">
            <v>2032</v>
          </cell>
          <cell r="BE28" t="str">
            <v>Index</v>
          </cell>
          <cell r="BF28">
            <v>2033</v>
          </cell>
          <cell r="BG28" t="str">
            <v>Index</v>
          </cell>
          <cell r="BH28">
            <v>2034</v>
          </cell>
          <cell r="BI28" t="str">
            <v>Index</v>
          </cell>
          <cell r="BJ28">
            <v>2035</v>
          </cell>
          <cell r="BK28" t="str">
            <v>Index</v>
          </cell>
          <cell r="BL28">
            <v>2036</v>
          </cell>
          <cell r="BM28" t="str">
            <v>Index</v>
          </cell>
          <cell r="BN28">
            <v>2037</v>
          </cell>
          <cell r="BO28" t="str">
            <v>Index</v>
          </cell>
          <cell r="BP28">
            <v>2038</v>
          </cell>
          <cell r="BQ28" t="str">
            <v>Index</v>
          </cell>
          <cell r="BR28">
            <v>2039</v>
          </cell>
          <cell r="BS28" t="str">
            <v>Index</v>
          </cell>
          <cell r="BT28">
            <v>2040</v>
          </cell>
          <cell r="BU28" t="str">
            <v>Index</v>
          </cell>
          <cell r="BV28">
            <v>2041</v>
          </cell>
          <cell r="BW28" t="str">
            <v>Index</v>
          </cell>
          <cell r="BX28">
            <v>2042</v>
          </cell>
          <cell r="BY28" t="str">
            <v>Index</v>
          </cell>
          <cell r="BZ28">
            <v>2043</v>
          </cell>
          <cell r="CA28" t="str">
            <v>Index</v>
          </cell>
          <cell r="CB28">
            <v>2044</v>
          </cell>
          <cell r="CC28" t="str">
            <v>Index</v>
          </cell>
          <cell r="CD28">
            <v>2045</v>
          </cell>
          <cell r="CE28" t="str">
            <v>Index</v>
          </cell>
          <cell r="CF28">
            <v>2046</v>
          </cell>
          <cell r="CG28" t="str">
            <v>Index</v>
          </cell>
          <cell r="CH28">
            <v>2047</v>
          </cell>
          <cell r="CI28" t="str">
            <v>Index</v>
          </cell>
          <cell r="CJ28">
            <v>2048</v>
          </cell>
          <cell r="CK28" t="str">
            <v>Index</v>
          </cell>
          <cell r="CL28">
            <v>2049</v>
          </cell>
          <cell r="CM28" t="str">
            <v>Index</v>
          </cell>
          <cell r="CN28">
            <v>2050</v>
          </cell>
        </row>
        <row r="29">
          <cell r="B29" t="str">
            <v>   0-4</v>
          </cell>
          <cell r="C29">
            <v>27699</v>
          </cell>
          <cell r="D29">
            <v>27848</v>
          </cell>
          <cell r="E29">
            <v>1.005379255568793</v>
          </cell>
          <cell r="F29">
            <v>27784</v>
          </cell>
          <cell r="G29">
            <v>0.997701809824763</v>
          </cell>
          <cell r="H29">
            <v>27903</v>
          </cell>
          <cell r="I29">
            <v>1.0042830405989058</v>
          </cell>
          <cell r="J29">
            <v>27934</v>
          </cell>
          <cell r="K29">
            <v>1.0011109916496435</v>
          </cell>
          <cell r="L29">
            <v>27892</v>
          </cell>
          <cell r="M29">
            <v>0.9984964559318393</v>
          </cell>
          <cell r="N29">
            <v>27828</v>
          </cell>
          <cell r="O29">
            <v>0.997705435250251</v>
          </cell>
          <cell r="P29">
            <v>27744</v>
          </cell>
          <cell r="Q29">
            <v>0.9969814575247952</v>
          </cell>
          <cell r="R29">
            <v>27637</v>
          </cell>
          <cell r="S29">
            <v>0.9961433102652826</v>
          </cell>
          <cell r="T29">
            <v>27502</v>
          </cell>
          <cell r="U29">
            <v>0.9951152440568802</v>
          </cell>
          <cell r="V29">
            <v>27336</v>
          </cell>
          <cell r="W29">
            <v>0.9939640753399753</v>
          </cell>
          <cell r="X29">
            <v>27130</v>
          </cell>
          <cell r="Y29">
            <v>0.9924641498390401</v>
          </cell>
          <cell r="Z29">
            <v>26885</v>
          </cell>
          <cell r="AA29">
            <v>0.9909694065610026</v>
          </cell>
          <cell r="AB29">
            <v>26595</v>
          </cell>
          <cell r="AC29">
            <v>0.989213315975451</v>
          </cell>
          <cell r="AD29">
            <v>26263</v>
          </cell>
          <cell r="AE29">
            <v>0.9875164504606129</v>
          </cell>
          <cell r="AF29">
            <v>25887</v>
          </cell>
          <cell r="AG29">
            <v>0.985683280661006</v>
          </cell>
          <cell r="AH29">
            <v>25470</v>
          </cell>
          <cell r="AI29">
            <v>0.9838915285664619</v>
          </cell>
          <cell r="AJ29">
            <v>25019</v>
          </cell>
          <cell r="AK29">
            <v>0.9822928936003141</v>
          </cell>
          <cell r="AL29">
            <v>24541</v>
          </cell>
          <cell r="AM29">
            <v>0.9808945201646748</v>
          </cell>
          <cell r="AN29">
            <v>24048</v>
          </cell>
          <cell r="AO29">
            <v>0.9799111690640153</v>
          </cell>
          <cell r="AP29">
            <v>23554</v>
          </cell>
          <cell r="AQ29">
            <v>0.979457751164338</v>
          </cell>
          <cell r="AR29">
            <v>23074</v>
          </cell>
          <cell r="AS29">
            <v>0.9796212957459455</v>
          </cell>
          <cell r="AT29">
            <v>22624</v>
          </cell>
          <cell r="AU29">
            <v>0.9804975296870937</v>
          </cell>
          <cell r="AV29">
            <v>22217</v>
          </cell>
          <cell r="AW29">
            <v>0.9820102545968883</v>
          </cell>
          <cell r="AX29">
            <v>21866</v>
          </cell>
          <cell r="AY29">
            <v>0.9842012873025161</v>
          </cell>
          <cell r="AZ29">
            <v>21583</v>
          </cell>
          <cell r="BA29">
            <v>0.9870575322418367</v>
          </cell>
          <cell r="BB29">
            <v>21337</v>
          </cell>
          <cell r="BC29">
            <v>0.9886021405735996</v>
          </cell>
          <cell r="BD29">
            <v>21126</v>
          </cell>
          <cell r="BE29">
            <v>0.990111074659043</v>
          </cell>
          <cell r="BF29">
            <v>20950</v>
          </cell>
          <cell r="BG29">
            <v>0.9916690334185364</v>
          </cell>
          <cell r="BH29">
            <v>20798</v>
          </cell>
          <cell r="BI29">
            <v>0.9927446300715991</v>
          </cell>
          <cell r="BJ29">
            <v>20661</v>
          </cell>
          <cell r="BK29">
            <v>0.9934128281565535</v>
          </cell>
          <cell r="BL29">
            <v>20562</v>
          </cell>
          <cell r="BM29">
            <v>0.9952083635835632</v>
          </cell>
          <cell r="BN29">
            <v>20485</v>
          </cell>
          <cell r="BO29">
            <v>0.9962552280906527</v>
          </cell>
          <cell r="BP29">
            <v>20419</v>
          </cell>
          <cell r="BQ29">
            <v>0.9967781303392726</v>
          </cell>
          <cell r="BR29">
            <v>20357</v>
          </cell>
          <cell r="BS29">
            <v>0.996963612321857</v>
          </cell>
          <cell r="BT29">
            <v>20290</v>
          </cell>
          <cell r="BU29">
            <v>0.9967087488333252</v>
          </cell>
          <cell r="BV29">
            <v>20211</v>
          </cell>
          <cell r="BW29">
            <v>0.9961064563824544</v>
          </cell>
          <cell r="BX29">
            <v>20119</v>
          </cell>
          <cell r="BY29">
            <v>0.9954480233536194</v>
          </cell>
          <cell r="BZ29">
            <v>20009</v>
          </cell>
          <cell r="CA29">
            <v>0.9945325314379442</v>
          </cell>
          <cell r="CB29">
            <v>19878</v>
          </cell>
          <cell r="CC29">
            <v>0.9934529461742216</v>
          </cell>
          <cell r="CD29">
            <v>19724</v>
          </cell>
          <cell r="CE29">
            <v>0.9922527417245196</v>
          </cell>
          <cell r="CF29">
            <v>19551</v>
          </cell>
          <cell r="CG29">
            <v>0.9912289596430744</v>
          </cell>
          <cell r="CH29">
            <v>19355</v>
          </cell>
          <cell r="CI29">
            <v>0.9899749373433584</v>
          </cell>
          <cell r="CJ29">
            <v>19139</v>
          </cell>
          <cell r="CK29">
            <v>0.988840092999225</v>
          </cell>
          <cell r="CL29">
            <v>18907</v>
          </cell>
          <cell r="CM29">
            <v>0.9878781545535295</v>
          </cell>
          <cell r="CN29">
            <v>18659</v>
          </cell>
        </row>
        <row r="30">
          <cell r="B30" t="str">
            <v>   5-9</v>
          </cell>
          <cell r="C30">
            <v>27935</v>
          </cell>
          <cell r="D30">
            <v>27614</v>
          </cell>
          <cell r="E30">
            <v>0.9885090388401647</v>
          </cell>
          <cell r="F30">
            <v>27574</v>
          </cell>
          <cell r="G30">
            <v>0.9985514594046498</v>
          </cell>
          <cell r="H30">
            <v>27395</v>
          </cell>
          <cell r="I30">
            <v>0.9935083774570247</v>
          </cell>
          <cell r="J30">
            <v>27365</v>
          </cell>
          <cell r="K30">
            <v>0.9989049096550465</v>
          </cell>
          <cell r="L30">
            <v>27672</v>
          </cell>
          <cell r="M30">
            <v>1.0112187100310617</v>
          </cell>
          <cell r="N30">
            <v>27821</v>
          </cell>
          <cell r="O30">
            <v>1.005384504191963</v>
          </cell>
          <cell r="P30">
            <v>27757</v>
          </cell>
          <cell r="Q30">
            <v>0.997699579454369</v>
          </cell>
          <cell r="R30">
            <v>27876</v>
          </cell>
          <cell r="S30">
            <v>1.0042872068307094</v>
          </cell>
          <cell r="T30">
            <v>27907</v>
          </cell>
          <cell r="U30">
            <v>1.001112067728512</v>
          </cell>
          <cell r="V30">
            <v>27864</v>
          </cell>
          <cell r="W30">
            <v>0.9984591679506933</v>
          </cell>
          <cell r="X30">
            <v>27800</v>
          </cell>
          <cell r="Y30">
            <v>0.9977031294860752</v>
          </cell>
          <cell r="Z30">
            <v>27716</v>
          </cell>
          <cell r="AA30">
            <v>0.9969784172661871</v>
          </cell>
          <cell r="AB30">
            <v>27608</v>
          </cell>
          <cell r="AC30">
            <v>0.9961033338144032</v>
          </cell>
          <cell r="AD30">
            <v>27475</v>
          </cell>
          <cell r="AE30">
            <v>0.9951825557809331</v>
          </cell>
          <cell r="AF30">
            <v>27309</v>
          </cell>
          <cell r="AG30">
            <v>0.9939581437670609</v>
          </cell>
          <cell r="AH30">
            <v>27104</v>
          </cell>
          <cell r="AI30">
            <v>0.9924933172214289</v>
          </cell>
          <cell r="AJ30">
            <v>26858</v>
          </cell>
          <cell r="AK30">
            <v>0.9909238488783944</v>
          </cell>
          <cell r="AL30">
            <v>26569</v>
          </cell>
          <cell r="AM30">
            <v>0.9892397051157942</v>
          </cell>
          <cell r="AN30">
            <v>26237</v>
          </cell>
          <cell r="AO30">
            <v>0.9875042342579698</v>
          </cell>
          <cell r="AP30">
            <v>25861</v>
          </cell>
          <cell r="AQ30">
            <v>0.9856690932652361</v>
          </cell>
          <cell r="AR30">
            <v>25444</v>
          </cell>
          <cell r="AS30">
            <v>0.9838753335137852</v>
          </cell>
          <cell r="AT30">
            <v>24993</v>
          </cell>
          <cell r="AU30">
            <v>0.9822747995598177</v>
          </cell>
          <cell r="AV30">
            <v>24517</v>
          </cell>
          <cell r="AW30">
            <v>0.9809546673068459</v>
          </cell>
          <cell r="AX30">
            <v>24025</v>
          </cell>
          <cell r="AY30">
            <v>0.9799322918791042</v>
          </cell>
          <cell r="AZ30">
            <v>23533</v>
          </cell>
          <cell r="BA30">
            <v>0.9795213319458898</v>
          </cell>
          <cell r="BB30">
            <v>23052</v>
          </cell>
          <cell r="BC30">
            <v>0.9795606170059066</v>
          </cell>
          <cell r="BD30">
            <v>22601</v>
          </cell>
          <cell r="BE30">
            <v>0.9804355370466771</v>
          </cell>
          <cell r="BF30">
            <v>22196</v>
          </cell>
          <cell r="BG30">
            <v>0.982080438918632</v>
          </cell>
          <cell r="BH30">
            <v>21845</v>
          </cell>
          <cell r="BI30">
            <v>0.9841863398810596</v>
          </cell>
          <cell r="BJ30">
            <v>21561</v>
          </cell>
          <cell r="BK30">
            <v>0.9869993133440147</v>
          </cell>
          <cell r="BL30">
            <v>21316</v>
          </cell>
          <cell r="BM30">
            <v>0.9886368906822504</v>
          </cell>
          <cell r="BN30">
            <v>21106</v>
          </cell>
          <cell r="BO30">
            <v>0.9901482454494277</v>
          </cell>
          <cell r="BP30">
            <v>20930</v>
          </cell>
          <cell r="BQ30">
            <v>0.991661139012603</v>
          </cell>
          <cell r="BR30">
            <v>20779</v>
          </cell>
          <cell r="BS30">
            <v>0.9927854753941711</v>
          </cell>
          <cell r="BT30">
            <v>20644</v>
          </cell>
          <cell r="BU30">
            <v>0.9935030559699697</v>
          </cell>
          <cell r="BV30">
            <v>20542</v>
          </cell>
          <cell r="BW30">
            <v>0.9950590970742105</v>
          </cell>
          <cell r="BX30">
            <v>20465</v>
          </cell>
          <cell r="BY30">
            <v>0.996251582124428</v>
          </cell>
          <cell r="BZ30">
            <v>20401</v>
          </cell>
          <cell r="CA30">
            <v>0.9968727095040313</v>
          </cell>
          <cell r="CB30">
            <v>20338</v>
          </cell>
          <cell r="CC30">
            <v>0.9969119160825449</v>
          </cell>
          <cell r="CD30">
            <v>20271</v>
          </cell>
          <cell r="CE30">
            <v>0.9967056741075818</v>
          </cell>
          <cell r="CF30">
            <v>20195</v>
          </cell>
          <cell r="CG30">
            <v>0.9962508016378077</v>
          </cell>
          <cell r="CH30">
            <v>20101</v>
          </cell>
          <cell r="CI30">
            <v>0.9953453825204258</v>
          </cell>
          <cell r="CJ30">
            <v>19989</v>
          </cell>
          <cell r="CK30">
            <v>0.9944281379035869</v>
          </cell>
          <cell r="CL30">
            <v>19859</v>
          </cell>
          <cell r="CM30">
            <v>0.9934964230326679</v>
          </cell>
          <cell r="CN30">
            <v>19708</v>
          </cell>
        </row>
        <row r="31">
          <cell r="B31" t="str">
            <v> 10-14</v>
          </cell>
          <cell r="C31">
            <v>36294</v>
          </cell>
          <cell r="D31">
            <v>33794</v>
          </cell>
          <cell r="E31">
            <v>0.9311180911445418</v>
          </cell>
          <cell r="F31">
            <v>31786</v>
          </cell>
          <cell r="G31">
            <v>0.9405811682547198</v>
          </cell>
          <cell r="H31">
            <v>29802</v>
          </cell>
          <cell r="I31">
            <v>0.937582583527339</v>
          </cell>
          <cell r="J31">
            <v>28638</v>
          </cell>
          <cell r="K31">
            <v>0.9609422186430441</v>
          </cell>
          <cell r="L31">
            <v>27916</v>
          </cell>
          <cell r="M31">
            <v>0.9747887422306027</v>
          </cell>
          <cell r="N31">
            <v>27596</v>
          </cell>
          <cell r="O31">
            <v>0.9885370396905001</v>
          </cell>
          <cell r="P31">
            <v>27556</v>
          </cell>
          <cell r="Q31">
            <v>0.9985505145673286</v>
          </cell>
          <cell r="R31">
            <v>27377</v>
          </cell>
          <cell r="S31">
            <v>0.9935041370300479</v>
          </cell>
          <cell r="T31">
            <v>27346</v>
          </cell>
          <cell r="U31">
            <v>0.9988676626365197</v>
          </cell>
          <cell r="V31">
            <v>27655</v>
          </cell>
          <cell r="W31">
            <v>1.0112996416294888</v>
          </cell>
          <cell r="X31">
            <v>27802</v>
          </cell>
          <cell r="Y31">
            <v>1.0053154944856264</v>
          </cell>
          <cell r="Z31">
            <v>27740</v>
          </cell>
          <cell r="AA31">
            <v>0.9977699446083016</v>
          </cell>
          <cell r="AB31">
            <v>27857</v>
          </cell>
          <cell r="AC31">
            <v>1.0042177361211246</v>
          </cell>
          <cell r="AD31">
            <v>27889</v>
          </cell>
          <cell r="AE31">
            <v>1.0011487238396095</v>
          </cell>
          <cell r="AF31">
            <v>27846</v>
          </cell>
          <cell r="AG31">
            <v>0.9984581734734125</v>
          </cell>
          <cell r="AH31">
            <v>27781</v>
          </cell>
          <cell r="AI31">
            <v>0.9976657329598506</v>
          </cell>
          <cell r="AJ31">
            <v>27698</v>
          </cell>
          <cell r="AK31">
            <v>0.9970123465677981</v>
          </cell>
          <cell r="AL31">
            <v>27591</v>
          </cell>
          <cell r="AM31">
            <v>0.9961369051917106</v>
          </cell>
          <cell r="AN31">
            <v>27458</v>
          </cell>
          <cell r="AO31">
            <v>0.9951795875466638</v>
          </cell>
          <cell r="AP31">
            <v>27292</v>
          </cell>
          <cell r="AQ31">
            <v>0.9939544030883531</v>
          </cell>
          <cell r="AR31">
            <v>27086</v>
          </cell>
          <cell r="AS31">
            <v>0.9924520005862524</v>
          </cell>
          <cell r="AT31">
            <v>26841</v>
          </cell>
          <cell r="AU31">
            <v>0.9909547367643802</v>
          </cell>
          <cell r="AV31">
            <v>26552</v>
          </cell>
          <cell r="AW31">
            <v>0.9892328899817443</v>
          </cell>
          <cell r="AX31">
            <v>26220</v>
          </cell>
          <cell r="AY31">
            <v>0.9874962338053631</v>
          </cell>
          <cell r="AZ31">
            <v>25845</v>
          </cell>
          <cell r="BA31">
            <v>0.9856979405034325</v>
          </cell>
          <cell r="BB31">
            <v>25429</v>
          </cell>
          <cell r="BC31">
            <v>0.9839040433352679</v>
          </cell>
          <cell r="BD31">
            <v>24979</v>
          </cell>
          <cell r="BE31">
            <v>0.9823036690392859</v>
          </cell>
          <cell r="BF31">
            <v>24502</v>
          </cell>
          <cell r="BG31">
            <v>0.9809039593258337</v>
          </cell>
          <cell r="BH31">
            <v>24010</v>
          </cell>
          <cell r="BI31">
            <v>0.9799200065300792</v>
          </cell>
          <cell r="BJ31">
            <v>23517</v>
          </cell>
          <cell r="BK31">
            <v>0.9794668887963348</v>
          </cell>
          <cell r="BL31">
            <v>23036</v>
          </cell>
          <cell r="BM31">
            <v>0.9795467108899945</v>
          </cell>
          <cell r="BN31">
            <v>22587</v>
          </cell>
          <cell r="BO31">
            <v>0.9805087688834867</v>
          </cell>
          <cell r="BP31">
            <v>22181</v>
          </cell>
          <cell r="BQ31">
            <v>0.9820250586620622</v>
          </cell>
          <cell r="BR31">
            <v>21831</v>
          </cell>
          <cell r="BS31">
            <v>0.9842207294531355</v>
          </cell>
          <cell r="BT31">
            <v>21547</v>
          </cell>
          <cell r="BU31">
            <v>0.9869909761348541</v>
          </cell>
          <cell r="BV31">
            <v>21302</v>
          </cell>
          <cell r="BW31">
            <v>0.9886295075880633</v>
          </cell>
          <cell r="BX31">
            <v>21093</v>
          </cell>
          <cell r="BY31">
            <v>0.9901887146746784</v>
          </cell>
          <cell r="BZ31">
            <v>20916</v>
          </cell>
          <cell r="CA31">
            <v>0.9916085905276633</v>
          </cell>
          <cell r="CB31">
            <v>20765</v>
          </cell>
          <cell r="CC31">
            <v>0.9927806463951042</v>
          </cell>
          <cell r="CD31">
            <v>20630</v>
          </cell>
          <cell r="CE31">
            <v>0.9934986756561521</v>
          </cell>
          <cell r="CF31">
            <v>20529</v>
          </cell>
          <cell r="CG31">
            <v>0.9951042171594765</v>
          </cell>
          <cell r="CH31">
            <v>20452</v>
          </cell>
          <cell r="CI31">
            <v>0.9962492084368454</v>
          </cell>
          <cell r="CJ31">
            <v>20388</v>
          </cell>
          <cell r="CK31">
            <v>0.9968707216898103</v>
          </cell>
          <cell r="CL31">
            <v>20325</v>
          </cell>
          <cell r="CM31">
            <v>0.9969099470276633</v>
          </cell>
          <cell r="CN31">
            <v>20258</v>
          </cell>
        </row>
        <row r="32">
          <cell r="B32" t="str">
            <v> 15-19</v>
          </cell>
          <cell r="C32">
            <v>42406</v>
          </cell>
          <cell r="D32">
            <v>42071</v>
          </cell>
          <cell r="E32">
            <v>0.992100174503608</v>
          </cell>
          <cell r="F32">
            <v>41397</v>
          </cell>
          <cell r="G32">
            <v>0.9839794632882508</v>
          </cell>
          <cell r="H32">
            <v>40380</v>
          </cell>
          <cell r="I32">
            <v>0.9754330023914777</v>
          </cell>
          <cell r="J32">
            <v>38806</v>
          </cell>
          <cell r="K32">
            <v>0.9610203070827142</v>
          </cell>
          <cell r="L32">
            <v>36255</v>
          </cell>
          <cell r="M32">
            <v>0.9342627428748131</v>
          </cell>
          <cell r="N32">
            <v>33757</v>
          </cell>
          <cell r="O32">
            <v>0.931099158736726</v>
          </cell>
          <cell r="P32">
            <v>31752</v>
          </cell>
          <cell r="Q32">
            <v>0.9406049115738958</v>
          </cell>
          <cell r="R32">
            <v>29772</v>
          </cell>
          <cell r="S32">
            <v>0.937641723356009</v>
          </cell>
          <cell r="T32">
            <v>28608</v>
          </cell>
          <cell r="U32">
            <v>0.9609028617492946</v>
          </cell>
          <cell r="V32">
            <v>27888</v>
          </cell>
          <cell r="W32">
            <v>0.9748322147651006</v>
          </cell>
          <cell r="X32">
            <v>27567</v>
          </cell>
          <cell r="Y32">
            <v>0.9884896729776248</v>
          </cell>
          <cell r="Z32">
            <v>27528</v>
          </cell>
          <cell r="AA32">
            <v>0.9985852649907498</v>
          </cell>
          <cell r="AB32">
            <v>27349</v>
          </cell>
          <cell r="AC32">
            <v>0.9934975297878523</v>
          </cell>
          <cell r="AD32">
            <v>27320</v>
          </cell>
          <cell r="AE32">
            <v>0.9989396321620535</v>
          </cell>
          <cell r="AF32">
            <v>27626</v>
          </cell>
          <cell r="AG32">
            <v>1.0112005856515374</v>
          </cell>
          <cell r="AH32">
            <v>27776</v>
          </cell>
          <cell r="AI32">
            <v>1.0054296677043364</v>
          </cell>
          <cell r="AJ32">
            <v>27711</v>
          </cell>
          <cell r="AK32">
            <v>0.9976598502304147</v>
          </cell>
          <cell r="AL32">
            <v>27831</v>
          </cell>
          <cell r="AM32">
            <v>1.0043304103063766</v>
          </cell>
          <cell r="AN32">
            <v>27861</v>
          </cell>
          <cell r="AO32">
            <v>1.0010779346771586</v>
          </cell>
          <cell r="AP32">
            <v>27820</v>
          </cell>
          <cell r="AQ32">
            <v>0.9985284088869746</v>
          </cell>
          <cell r="AR32">
            <v>27755</v>
          </cell>
          <cell r="AS32">
            <v>0.9976635514018691</v>
          </cell>
          <cell r="AT32">
            <v>27672</v>
          </cell>
          <cell r="AU32">
            <v>0.9970095478292199</v>
          </cell>
          <cell r="AV32">
            <v>27565</v>
          </cell>
          <cell r="AW32">
            <v>0.9961332755131541</v>
          </cell>
          <cell r="AX32">
            <v>27432</v>
          </cell>
          <cell r="AY32">
            <v>0.9951750408126248</v>
          </cell>
          <cell r="AZ32">
            <v>27265</v>
          </cell>
          <cell r="BA32">
            <v>0.9939122193059201</v>
          </cell>
          <cell r="BB32">
            <v>27061</v>
          </cell>
          <cell r="BC32">
            <v>0.9925178800660187</v>
          </cell>
          <cell r="BD32">
            <v>26817</v>
          </cell>
          <cell r="BE32">
            <v>0.9909833339492258</v>
          </cell>
          <cell r="BF32">
            <v>26527</v>
          </cell>
          <cell r="BG32">
            <v>0.9891859641272327</v>
          </cell>
          <cell r="BH32">
            <v>26196</v>
          </cell>
          <cell r="BI32">
            <v>0.987522147246202</v>
          </cell>
          <cell r="BJ32">
            <v>25822</v>
          </cell>
          <cell r="BK32">
            <v>0.98572301114674</v>
          </cell>
          <cell r="BL32">
            <v>25406</v>
          </cell>
          <cell r="BM32">
            <v>0.9838897064518628</v>
          </cell>
          <cell r="BN32">
            <v>24955</v>
          </cell>
          <cell r="BO32">
            <v>0.98224828780603</v>
          </cell>
          <cell r="BP32">
            <v>24479</v>
          </cell>
          <cell r="BQ32">
            <v>0.9809256661991584</v>
          </cell>
          <cell r="BR32">
            <v>23988</v>
          </cell>
          <cell r="BS32">
            <v>0.9799419910944075</v>
          </cell>
          <cell r="BT32">
            <v>23495</v>
          </cell>
          <cell r="BU32">
            <v>0.9794480573620143</v>
          </cell>
          <cell r="BV32">
            <v>23016</v>
          </cell>
          <cell r="BW32">
            <v>0.9796126835496914</v>
          </cell>
          <cell r="BX32">
            <v>22567</v>
          </cell>
          <cell r="BY32">
            <v>0.9804918317692041</v>
          </cell>
          <cell r="BZ32">
            <v>22162</v>
          </cell>
          <cell r="CA32">
            <v>0.9820534408649798</v>
          </cell>
          <cell r="CB32">
            <v>21813</v>
          </cell>
          <cell r="CC32">
            <v>0.9842523237974912</v>
          </cell>
          <cell r="CD32">
            <v>21530</v>
          </cell>
          <cell r="CE32">
            <v>0.9870260853619401</v>
          </cell>
          <cell r="CF32">
            <v>21284</v>
          </cell>
          <cell r="CG32">
            <v>0.9885740826753368</v>
          </cell>
          <cell r="CH32">
            <v>21075</v>
          </cell>
          <cell r="CI32">
            <v>0.9901804172148092</v>
          </cell>
          <cell r="CJ32">
            <v>20899</v>
          </cell>
          <cell r="CK32">
            <v>0.9916488730723606</v>
          </cell>
          <cell r="CL32">
            <v>20749</v>
          </cell>
          <cell r="CM32">
            <v>0.992822623092014</v>
          </cell>
          <cell r="CN32">
            <v>20613</v>
          </cell>
        </row>
        <row r="33">
          <cell r="B33" t="str">
            <v> 20-24</v>
          </cell>
          <cell r="C33">
            <v>42688</v>
          </cell>
          <cell r="D33">
            <v>42838</v>
          </cell>
          <cell r="E33">
            <v>1.003513868065967</v>
          </cell>
          <cell r="F33">
            <v>42372</v>
          </cell>
          <cell r="G33">
            <v>0.9891218077407908</v>
          </cell>
          <cell r="H33">
            <v>42474</v>
          </cell>
          <cell r="I33">
            <v>1.0024072500708014</v>
          </cell>
          <cell r="J33">
            <v>42379</v>
          </cell>
          <cell r="K33">
            <v>0.99776333757122</v>
          </cell>
          <cell r="L33">
            <v>42344</v>
          </cell>
          <cell r="M33">
            <v>0.9991741192571792</v>
          </cell>
          <cell r="N33">
            <v>42011</v>
          </cell>
          <cell r="O33">
            <v>0.9921358397883998</v>
          </cell>
          <cell r="P33">
            <v>41337</v>
          </cell>
          <cell r="Q33">
            <v>0.983956582799743</v>
          </cell>
          <cell r="R33">
            <v>40322</v>
          </cell>
          <cell r="S33">
            <v>0.9754457265887704</v>
          </cell>
          <cell r="T33">
            <v>38749</v>
          </cell>
          <cell r="U33">
            <v>0.9609890382421507</v>
          </cell>
          <cell r="V33">
            <v>36202</v>
          </cell>
          <cell r="W33">
            <v>0.9342692714650701</v>
          </cell>
          <cell r="X33">
            <v>33709</v>
          </cell>
          <cell r="Y33">
            <v>0.9311364013037954</v>
          </cell>
          <cell r="Z33">
            <v>31708</v>
          </cell>
          <cell r="AA33">
            <v>0.9406389984870509</v>
          </cell>
          <cell r="AB33">
            <v>29728</v>
          </cell>
          <cell r="AC33">
            <v>0.9375551911189605</v>
          </cell>
          <cell r="AD33">
            <v>28568</v>
          </cell>
          <cell r="AE33">
            <v>0.9609795479009687</v>
          </cell>
          <cell r="AF33">
            <v>27848</v>
          </cell>
          <cell r="AG33">
            <v>0.9747969756370765</v>
          </cell>
          <cell r="AH33">
            <v>27528</v>
          </cell>
          <cell r="AI33">
            <v>0.988509049123815</v>
          </cell>
          <cell r="AJ33">
            <v>27490</v>
          </cell>
          <cell r="AK33">
            <v>0.9986195873292647</v>
          </cell>
          <cell r="AL33">
            <v>27311</v>
          </cell>
          <cell r="AM33">
            <v>0.993488541287741</v>
          </cell>
          <cell r="AN33">
            <v>27281</v>
          </cell>
          <cell r="AO33">
            <v>0.9989015415034235</v>
          </cell>
          <cell r="AP33">
            <v>27587</v>
          </cell>
          <cell r="AQ33">
            <v>1.0112165976320515</v>
          </cell>
          <cell r="AR33">
            <v>27737</v>
          </cell>
          <cell r="AS33">
            <v>1.0054373436763693</v>
          </cell>
          <cell r="AT33">
            <v>27673</v>
          </cell>
          <cell r="AU33">
            <v>0.9976926127555251</v>
          </cell>
          <cell r="AV33">
            <v>27791</v>
          </cell>
          <cell r="AW33">
            <v>1.0042640841253208</v>
          </cell>
          <cell r="AX33">
            <v>27821</v>
          </cell>
          <cell r="AY33">
            <v>1.0010794861645858</v>
          </cell>
          <cell r="AZ33">
            <v>27780</v>
          </cell>
          <cell r="BA33">
            <v>0.9985262930879552</v>
          </cell>
          <cell r="BB33">
            <v>27715</v>
          </cell>
          <cell r="BC33">
            <v>0.9976601871850252</v>
          </cell>
          <cell r="BD33">
            <v>27632</v>
          </cell>
          <cell r="BE33">
            <v>0.9970052318239221</v>
          </cell>
          <cell r="BF33">
            <v>27526</v>
          </cell>
          <cell r="BG33">
            <v>0.9961638679791546</v>
          </cell>
          <cell r="BH33">
            <v>27393</v>
          </cell>
          <cell r="BI33">
            <v>0.9951682046065538</v>
          </cell>
          <cell r="BJ33">
            <v>27227</v>
          </cell>
          <cell r="BK33">
            <v>0.9939400576789691</v>
          </cell>
          <cell r="BL33">
            <v>27022</v>
          </cell>
          <cell r="BM33">
            <v>0.9924707092224629</v>
          </cell>
          <cell r="BN33">
            <v>26779</v>
          </cell>
          <cell r="BO33">
            <v>0.9910073273628895</v>
          </cell>
          <cell r="BP33">
            <v>26490</v>
          </cell>
          <cell r="BQ33">
            <v>0.9892079614623399</v>
          </cell>
          <cell r="BR33">
            <v>26160</v>
          </cell>
          <cell r="BS33">
            <v>0.9875424688561721</v>
          </cell>
          <cell r="BT33">
            <v>25786</v>
          </cell>
          <cell r="BU33">
            <v>0.9857033639143731</v>
          </cell>
          <cell r="BV33">
            <v>25370</v>
          </cell>
          <cell r="BW33">
            <v>0.9838672147677034</v>
          </cell>
          <cell r="BX33">
            <v>24921</v>
          </cell>
          <cell r="BY33">
            <v>0.9823019314150572</v>
          </cell>
          <cell r="BZ33">
            <v>24446</v>
          </cell>
          <cell r="CA33">
            <v>0.980939769672164</v>
          </cell>
          <cell r="CB33">
            <v>23956</v>
          </cell>
          <cell r="CC33">
            <v>0.9799558209932095</v>
          </cell>
          <cell r="CD33">
            <v>23462</v>
          </cell>
          <cell r="CE33">
            <v>0.979378861245617</v>
          </cell>
          <cell r="CF33">
            <v>22985</v>
          </cell>
          <cell r="CG33">
            <v>0.9796692524081494</v>
          </cell>
          <cell r="CH33">
            <v>22536</v>
          </cell>
          <cell r="CI33">
            <v>0.9804655209919513</v>
          </cell>
          <cell r="CJ33">
            <v>22130</v>
          </cell>
          <cell r="CK33">
            <v>0.9819843805466809</v>
          </cell>
          <cell r="CL33">
            <v>21783</v>
          </cell>
          <cell r="CM33">
            <v>0.9843199276999548</v>
          </cell>
          <cell r="CN33">
            <v>21500</v>
          </cell>
        </row>
        <row r="34">
          <cell r="B34" t="str">
            <v> 25-29</v>
          </cell>
          <cell r="C34">
            <v>50393</v>
          </cell>
          <cell r="D34">
            <v>48189</v>
          </cell>
          <cell r="E34">
            <v>0.956263766793007</v>
          </cell>
          <cell r="F34">
            <v>46630</v>
          </cell>
          <cell r="G34">
            <v>0.9676482184730956</v>
          </cell>
          <cell r="H34">
            <v>44814</v>
          </cell>
          <cell r="I34">
            <v>0.9610551147330045</v>
          </cell>
          <cell r="J34">
            <v>43035</v>
          </cell>
          <cell r="K34">
            <v>0.9603025840139242</v>
          </cell>
          <cell r="L34">
            <v>42635</v>
          </cell>
          <cell r="M34">
            <v>0.9907052399209946</v>
          </cell>
          <cell r="N34">
            <v>42783</v>
          </cell>
          <cell r="O34">
            <v>1.0034713263750439</v>
          </cell>
          <cell r="P34">
            <v>42318</v>
          </cell>
          <cell r="Q34">
            <v>0.9891311969707595</v>
          </cell>
          <cell r="R34">
            <v>42421</v>
          </cell>
          <cell r="S34">
            <v>1.00243395245522</v>
          </cell>
          <cell r="T34">
            <v>42326</v>
          </cell>
          <cell r="U34">
            <v>0.9977605431272247</v>
          </cell>
          <cell r="V34">
            <v>42291</v>
          </cell>
          <cell r="W34">
            <v>0.9991730851013562</v>
          </cell>
          <cell r="X34">
            <v>41958</v>
          </cell>
          <cell r="Y34">
            <v>0.9921259842519685</v>
          </cell>
          <cell r="Z34">
            <v>41285</v>
          </cell>
          <cell r="AA34">
            <v>0.9839601506268173</v>
          </cell>
          <cell r="AB34">
            <v>40272</v>
          </cell>
          <cell r="AC34">
            <v>0.9754632433087078</v>
          </cell>
          <cell r="AD34">
            <v>38702</v>
          </cell>
          <cell r="AE34">
            <v>0.9610150973381009</v>
          </cell>
          <cell r="AF34">
            <v>36157</v>
          </cell>
          <cell r="AG34">
            <v>0.9342411244896904</v>
          </cell>
          <cell r="AH34">
            <v>33667</v>
          </cell>
          <cell r="AI34">
            <v>0.931133667063086</v>
          </cell>
          <cell r="AJ34">
            <v>31669</v>
          </cell>
          <cell r="AK34">
            <v>0.940654052930169</v>
          </cell>
          <cell r="AL34">
            <v>29692</v>
          </cell>
          <cell r="AM34">
            <v>0.9375730209352995</v>
          </cell>
          <cell r="AN34">
            <v>28532</v>
          </cell>
          <cell r="AO34">
            <v>0.9609322376397683</v>
          </cell>
          <cell r="AP34">
            <v>27815</v>
          </cell>
          <cell r="AQ34">
            <v>0.9748703210430394</v>
          </cell>
          <cell r="AR34">
            <v>27496</v>
          </cell>
          <cell r="AS34">
            <v>0.9885313679669243</v>
          </cell>
          <cell r="AT34">
            <v>27454</v>
          </cell>
          <cell r="AU34">
            <v>0.9984725050916496</v>
          </cell>
          <cell r="AV34">
            <v>27277</v>
          </cell>
          <cell r="AW34">
            <v>0.993552852043418</v>
          </cell>
          <cell r="AX34">
            <v>27247</v>
          </cell>
          <cell r="AY34">
            <v>0.9989001723063387</v>
          </cell>
          <cell r="AZ34">
            <v>27554</v>
          </cell>
          <cell r="BA34">
            <v>1.0112672954820714</v>
          </cell>
          <cell r="BB34">
            <v>27703</v>
          </cell>
          <cell r="BC34">
            <v>1.005407563330188</v>
          </cell>
          <cell r="BD34">
            <v>27640</v>
          </cell>
          <cell r="BE34">
            <v>0.9977258780637476</v>
          </cell>
          <cell r="BF34">
            <v>27757</v>
          </cell>
          <cell r="BG34">
            <v>1.004232995658466</v>
          </cell>
          <cell r="BH34">
            <v>27789</v>
          </cell>
          <cell r="BI34">
            <v>1.001152862341031</v>
          </cell>
          <cell r="BJ34">
            <v>27746</v>
          </cell>
          <cell r="BK34">
            <v>0.9984526251394437</v>
          </cell>
          <cell r="BL34">
            <v>27684</v>
          </cell>
          <cell r="BM34">
            <v>0.9977654436675557</v>
          </cell>
          <cell r="BN34">
            <v>27599</v>
          </cell>
          <cell r="BO34">
            <v>0.9969296344458893</v>
          </cell>
          <cell r="BP34">
            <v>27495</v>
          </cell>
          <cell r="BQ34">
            <v>0.9962317475270843</v>
          </cell>
          <cell r="BR34">
            <v>27360</v>
          </cell>
          <cell r="BS34">
            <v>0.9950900163666121</v>
          </cell>
          <cell r="BT34">
            <v>27195</v>
          </cell>
          <cell r="BU34">
            <v>0.9939692982456141</v>
          </cell>
          <cell r="BV34">
            <v>26990</v>
          </cell>
          <cell r="BW34">
            <v>0.9924618496047067</v>
          </cell>
          <cell r="BX34">
            <v>26746</v>
          </cell>
          <cell r="BY34">
            <v>0.9909596146721008</v>
          </cell>
          <cell r="BZ34">
            <v>26458</v>
          </cell>
          <cell r="CA34">
            <v>0.9892320346967771</v>
          </cell>
          <cell r="CB34">
            <v>26130</v>
          </cell>
          <cell r="CC34">
            <v>0.9876029934235392</v>
          </cell>
          <cell r="CD34">
            <v>25755</v>
          </cell>
          <cell r="CE34">
            <v>0.9856486796785304</v>
          </cell>
          <cell r="CF34">
            <v>25341</v>
          </cell>
          <cell r="CG34">
            <v>0.9839254513686663</v>
          </cell>
          <cell r="CH34">
            <v>24891</v>
          </cell>
          <cell r="CI34">
            <v>0.9822422161714218</v>
          </cell>
          <cell r="CJ34">
            <v>24417</v>
          </cell>
          <cell r="CK34">
            <v>0.9809569723996625</v>
          </cell>
          <cell r="CL34">
            <v>23927</v>
          </cell>
          <cell r="CM34">
            <v>0.9799320145800058</v>
          </cell>
          <cell r="CN34">
            <v>23436</v>
          </cell>
        </row>
        <row r="35">
          <cell r="B35" t="str">
            <v> 30-34</v>
          </cell>
          <cell r="C35">
            <v>50590</v>
          </cell>
          <cell r="D35">
            <v>52039</v>
          </cell>
          <cell r="E35">
            <v>1.028642024115438</v>
          </cell>
          <cell r="F35">
            <v>52946</v>
          </cell>
          <cell r="G35">
            <v>1.0174292357654835</v>
          </cell>
          <cell r="H35">
            <v>52856</v>
          </cell>
          <cell r="I35">
            <v>0.9983001548747781</v>
          </cell>
          <cell r="J35">
            <v>52041</v>
          </cell>
          <cell r="K35">
            <v>0.984580747691842</v>
          </cell>
          <cell r="L35">
            <v>50301</v>
          </cell>
          <cell r="M35">
            <v>0.9665648238888569</v>
          </cell>
          <cell r="N35">
            <v>48100</v>
          </cell>
          <cell r="O35">
            <v>0.9562434146438441</v>
          </cell>
          <cell r="P35">
            <v>46545</v>
          </cell>
          <cell r="Q35">
            <v>0.9676715176715177</v>
          </cell>
          <cell r="R35">
            <v>44734</v>
          </cell>
          <cell r="S35">
            <v>0.9610914169083683</v>
          </cell>
          <cell r="T35">
            <v>42959</v>
          </cell>
          <cell r="U35">
            <v>0.9603210086287834</v>
          </cell>
          <cell r="V35">
            <v>42559</v>
          </cell>
          <cell r="W35">
            <v>0.990688796294141</v>
          </cell>
          <cell r="X35">
            <v>42708</v>
          </cell>
          <cell r="Y35">
            <v>1.0035010221104819</v>
          </cell>
          <cell r="Z35">
            <v>42244</v>
          </cell>
          <cell r="AA35">
            <v>0.9891355249601949</v>
          </cell>
          <cell r="AB35">
            <v>42347</v>
          </cell>
          <cell r="AC35">
            <v>1.002438216078023</v>
          </cell>
          <cell r="AD35">
            <v>42253</v>
          </cell>
          <cell r="AE35">
            <v>0.9977802441731409</v>
          </cell>
          <cell r="AF35">
            <v>42218</v>
          </cell>
          <cell r="AG35">
            <v>0.9991716564504296</v>
          </cell>
          <cell r="AH35">
            <v>41885</v>
          </cell>
          <cell r="AI35">
            <v>0.99211236913165</v>
          </cell>
          <cell r="AJ35">
            <v>41214</v>
          </cell>
          <cell r="AK35">
            <v>0.9839799450877402</v>
          </cell>
          <cell r="AL35">
            <v>40203</v>
          </cell>
          <cell r="AM35">
            <v>0.9754695006551172</v>
          </cell>
          <cell r="AN35">
            <v>38637</v>
          </cell>
          <cell r="AO35">
            <v>0.9610476830087307</v>
          </cell>
          <cell r="AP35">
            <v>36096</v>
          </cell>
          <cell r="AQ35">
            <v>0.9342340243807749</v>
          </cell>
          <cell r="AR35">
            <v>33612</v>
          </cell>
          <cell r="AS35">
            <v>0.9311835106382979</v>
          </cell>
          <cell r="AT35">
            <v>31616</v>
          </cell>
          <cell r="AU35">
            <v>0.9406164465071998</v>
          </cell>
          <cell r="AV35">
            <v>29642</v>
          </cell>
          <cell r="AW35">
            <v>0.9375632591093117</v>
          </cell>
          <cell r="AX35">
            <v>28486</v>
          </cell>
          <cell r="AY35">
            <v>0.9610012819647797</v>
          </cell>
          <cell r="AZ35">
            <v>27770</v>
          </cell>
          <cell r="BA35">
            <v>0.9748648458892087</v>
          </cell>
          <cell r="BB35">
            <v>27451</v>
          </cell>
          <cell r="BC35">
            <v>0.9885127835794022</v>
          </cell>
          <cell r="BD35">
            <v>27412</v>
          </cell>
          <cell r="BE35">
            <v>0.9985792867290809</v>
          </cell>
          <cell r="BF35">
            <v>27234</v>
          </cell>
          <cell r="BG35">
            <v>0.9935064935064936</v>
          </cell>
          <cell r="BH35">
            <v>27205</v>
          </cell>
          <cell r="BI35">
            <v>0.998935154586179</v>
          </cell>
          <cell r="BJ35">
            <v>27512</v>
          </cell>
          <cell r="BK35">
            <v>1.0112846903142805</v>
          </cell>
          <cell r="BL35">
            <v>27659</v>
          </cell>
          <cell r="BM35">
            <v>1.0053431230008723</v>
          </cell>
          <cell r="BN35">
            <v>27597</v>
          </cell>
          <cell r="BO35">
            <v>0.997758414982465</v>
          </cell>
          <cell r="BP35">
            <v>27714</v>
          </cell>
          <cell r="BQ35">
            <v>1.0042395912599196</v>
          </cell>
          <cell r="BR35">
            <v>27747</v>
          </cell>
          <cell r="BS35">
            <v>1.001190733925092</v>
          </cell>
          <cell r="BT35">
            <v>27704</v>
          </cell>
          <cell r="BU35">
            <v>0.9984502829134682</v>
          </cell>
          <cell r="BV35">
            <v>27641</v>
          </cell>
          <cell r="BW35">
            <v>0.9977259601501588</v>
          </cell>
          <cell r="BX35">
            <v>27557</v>
          </cell>
          <cell r="BY35">
            <v>0.9969610361419631</v>
          </cell>
          <cell r="BZ35">
            <v>27452</v>
          </cell>
          <cell r="CA35">
            <v>0.9961897158616685</v>
          </cell>
          <cell r="CB35">
            <v>27319</v>
          </cell>
          <cell r="CC35">
            <v>0.995155179950459</v>
          </cell>
          <cell r="CD35">
            <v>27153</v>
          </cell>
          <cell r="CE35">
            <v>0.9939236428859036</v>
          </cell>
          <cell r="CF35">
            <v>26951</v>
          </cell>
          <cell r="CG35">
            <v>0.9925606746952454</v>
          </cell>
          <cell r="CH35">
            <v>26707</v>
          </cell>
          <cell r="CI35">
            <v>0.9909465325961931</v>
          </cell>
          <cell r="CJ35">
            <v>26420</v>
          </cell>
          <cell r="CK35">
            <v>0.9892537536975324</v>
          </cell>
          <cell r="CL35">
            <v>26091</v>
          </cell>
          <cell r="CM35">
            <v>0.987547312641938</v>
          </cell>
          <cell r="CN35">
            <v>25718</v>
          </cell>
        </row>
        <row r="36">
          <cell r="B36" t="str">
            <v> 35-39</v>
          </cell>
          <cell r="C36">
            <v>42510</v>
          </cell>
          <cell r="D36">
            <v>42912</v>
          </cell>
          <cell r="E36">
            <v>1.0094565984474242</v>
          </cell>
          <cell r="F36">
            <v>43965</v>
          </cell>
          <cell r="G36">
            <v>1.0245385906040267</v>
          </cell>
          <cell r="H36">
            <v>46160</v>
          </cell>
          <cell r="I36">
            <v>1.0499260775616968</v>
          </cell>
          <cell r="J36">
            <v>48541</v>
          </cell>
          <cell r="K36">
            <v>1.0515814558058925</v>
          </cell>
          <cell r="L36">
            <v>50448</v>
          </cell>
          <cell r="M36">
            <v>1.0392863764652562</v>
          </cell>
          <cell r="N36">
            <v>51892</v>
          </cell>
          <cell r="O36">
            <v>1.0286235331430384</v>
          </cell>
          <cell r="P36">
            <v>52797</v>
          </cell>
          <cell r="Q36">
            <v>1.017440067833192</v>
          </cell>
          <cell r="R36">
            <v>52707</v>
          </cell>
          <cell r="S36">
            <v>0.9982953576907779</v>
          </cell>
          <cell r="T36">
            <v>51896</v>
          </cell>
          <cell r="U36">
            <v>0.9846130495000665</v>
          </cell>
          <cell r="V36">
            <v>50160</v>
          </cell>
          <cell r="W36">
            <v>0.9665484815785417</v>
          </cell>
          <cell r="X36">
            <v>47968</v>
          </cell>
          <cell r="Y36">
            <v>0.9562998405103669</v>
          </cell>
          <cell r="Z36">
            <v>46418</v>
          </cell>
          <cell r="AA36">
            <v>0.9676867911941294</v>
          </cell>
          <cell r="AB36">
            <v>44611</v>
          </cell>
          <cell r="AC36">
            <v>0.9610711361971649</v>
          </cell>
          <cell r="AD36">
            <v>42844</v>
          </cell>
          <cell r="AE36">
            <v>0.9603909349711954</v>
          </cell>
          <cell r="AF36">
            <v>42445</v>
          </cell>
          <cell r="AG36">
            <v>0.990687144057511</v>
          </cell>
          <cell r="AH36">
            <v>42595</v>
          </cell>
          <cell r="AI36">
            <v>1.0035339851572624</v>
          </cell>
          <cell r="AJ36">
            <v>42133</v>
          </cell>
          <cell r="AK36">
            <v>0.9891536565324569</v>
          </cell>
          <cell r="AL36">
            <v>42238</v>
          </cell>
          <cell r="AM36">
            <v>1.0024921083236418</v>
          </cell>
          <cell r="AN36">
            <v>42143</v>
          </cell>
          <cell r="AO36">
            <v>0.9977508404754013</v>
          </cell>
          <cell r="AP36">
            <v>42109</v>
          </cell>
          <cell r="AQ36">
            <v>0.9991932230738201</v>
          </cell>
          <cell r="AR36">
            <v>41779</v>
          </cell>
          <cell r="AS36">
            <v>0.9921631955163979</v>
          </cell>
          <cell r="AT36">
            <v>41110</v>
          </cell>
          <cell r="AU36">
            <v>0.9839871705880945</v>
          </cell>
          <cell r="AV36">
            <v>40101</v>
          </cell>
          <cell r="AW36">
            <v>0.9754560934079299</v>
          </cell>
          <cell r="AX36">
            <v>38539</v>
          </cell>
          <cell r="AY36">
            <v>0.961048352908905</v>
          </cell>
          <cell r="AZ36">
            <v>36006</v>
          </cell>
          <cell r="BA36">
            <v>0.9342743714159683</v>
          </cell>
          <cell r="BB36">
            <v>33526</v>
          </cell>
          <cell r="BC36">
            <v>0.9311225906793312</v>
          </cell>
          <cell r="BD36">
            <v>31536</v>
          </cell>
          <cell r="BE36">
            <v>0.9406430829803735</v>
          </cell>
          <cell r="BF36">
            <v>29570</v>
          </cell>
          <cell r="BG36">
            <v>0.9376585489599188</v>
          </cell>
          <cell r="BH36">
            <v>28416</v>
          </cell>
          <cell r="BI36">
            <v>0.9609739600946906</v>
          </cell>
          <cell r="BJ36">
            <v>27702</v>
          </cell>
          <cell r="BK36">
            <v>0.9748733108108109</v>
          </cell>
          <cell r="BL36">
            <v>27385</v>
          </cell>
          <cell r="BM36">
            <v>0.9885567829037615</v>
          </cell>
          <cell r="BN36">
            <v>27347</v>
          </cell>
          <cell r="BO36">
            <v>0.9986123790396202</v>
          </cell>
          <cell r="BP36">
            <v>27170</v>
          </cell>
          <cell r="BQ36">
            <v>0.9935276264306871</v>
          </cell>
          <cell r="BR36">
            <v>27142</v>
          </cell>
          <cell r="BS36">
            <v>0.9989694516010306</v>
          </cell>
          <cell r="BT36">
            <v>27447</v>
          </cell>
          <cell r="BU36">
            <v>1.0112371969641147</v>
          </cell>
          <cell r="BV36">
            <v>27594</v>
          </cell>
          <cell r="BW36">
            <v>1.005355776587605</v>
          </cell>
          <cell r="BX36">
            <v>27533</v>
          </cell>
          <cell r="BY36">
            <v>0.9977893745017032</v>
          </cell>
          <cell r="BZ36">
            <v>27651</v>
          </cell>
          <cell r="CA36">
            <v>1.0042857661715032</v>
          </cell>
          <cell r="CB36">
            <v>27683</v>
          </cell>
          <cell r="CC36">
            <v>1.0011572818342918</v>
          </cell>
          <cell r="CD36">
            <v>27642</v>
          </cell>
          <cell r="CE36">
            <v>0.998518946645956</v>
          </cell>
          <cell r="CF36">
            <v>27578</v>
          </cell>
          <cell r="CG36">
            <v>0.9976846827291802</v>
          </cell>
          <cell r="CH36">
            <v>27497</v>
          </cell>
          <cell r="CI36">
            <v>0.9970628762056711</v>
          </cell>
          <cell r="CJ36">
            <v>27392</v>
          </cell>
          <cell r="CK36">
            <v>0.9961814016074481</v>
          </cell>
          <cell r="CL36">
            <v>27259</v>
          </cell>
          <cell r="CM36">
            <v>0.9951445677570093</v>
          </cell>
          <cell r="CN36">
            <v>27094</v>
          </cell>
        </row>
        <row r="37">
          <cell r="B37" t="str">
            <v> 40-44</v>
          </cell>
          <cell r="C37">
            <v>43900</v>
          </cell>
          <cell r="D37">
            <v>44535</v>
          </cell>
          <cell r="E37">
            <v>1.0144646924829157</v>
          </cell>
          <cell r="F37">
            <v>44464</v>
          </cell>
          <cell r="G37">
            <v>0.9984057482878634</v>
          </cell>
          <cell r="H37">
            <v>43586</v>
          </cell>
          <cell r="I37">
            <v>0.980253688377114</v>
          </cell>
          <cell r="J37">
            <v>42568</v>
          </cell>
          <cell r="K37">
            <v>0.9766438764740972</v>
          </cell>
          <cell r="L37">
            <v>42289</v>
          </cell>
          <cell r="M37">
            <v>0.9934457808682579</v>
          </cell>
          <cell r="N37">
            <v>42692</v>
          </cell>
          <cell r="O37">
            <v>1.009529664924685</v>
          </cell>
          <cell r="P37">
            <v>43742</v>
          </cell>
          <cell r="Q37">
            <v>1.0245947718542117</v>
          </cell>
          <cell r="R37">
            <v>45929</v>
          </cell>
          <cell r="S37">
            <v>1.0499977138676786</v>
          </cell>
          <cell r="T37">
            <v>48302</v>
          </cell>
          <cell r="U37">
            <v>1.0516667029545603</v>
          </cell>
          <cell r="V37">
            <v>50201</v>
          </cell>
          <cell r="W37">
            <v>1.0393151422301354</v>
          </cell>
          <cell r="X37">
            <v>51641</v>
          </cell>
          <cell r="Y37">
            <v>1.0286846875560247</v>
          </cell>
          <cell r="Z37">
            <v>52541</v>
          </cell>
          <cell r="AA37">
            <v>1.017428012625627</v>
          </cell>
          <cell r="AB37">
            <v>52455</v>
          </cell>
          <cell r="AC37">
            <v>0.9983631830380084</v>
          </cell>
          <cell r="AD37">
            <v>51651</v>
          </cell>
          <cell r="AE37">
            <v>0.9846725764941379</v>
          </cell>
          <cell r="AF37">
            <v>49926</v>
          </cell>
          <cell r="AG37">
            <v>0.9666027763257246</v>
          </cell>
          <cell r="AH37">
            <v>47743</v>
          </cell>
          <cell r="AI37">
            <v>0.9562752874253896</v>
          </cell>
          <cell r="AJ37">
            <v>46202</v>
          </cell>
          <cell r="AK37">
            <v>0.9677230169867834</v>
          </cell>
          <cell r="AL37">
            <v>44409</v>
          </cell>
          <cell r="AM37">
            <v>0.961192156183715</v>
          </cell>
          <cell r="AN37">
            <v>42651</v>
          </cell>
          <cell r="AO37">
            <v>0.9604134297101938</v>
          </cell>
          <cell r="AP37">
            <v>42258</v>
          </cell>
          <cell r="AQ37">
            <v>0.9907856791165506</v>
          </cell>
          <cell r="AR37">
            <v>42409</v>
          </cell>
          <cell r="AS37">
            <v>1.0035732878981494</v>
          </cell>
          <cell r="AT37">
            <v>41951</v>
          </cell>
          <cell r="AU37">
            <v>0.9892004055742885</v>
          </cell>
          <cell r="AV37">
            <v>42057</v>
          </cell>
          <cell r="AW37">
            <v>1.0025267574074515</v>
          </cell>
          <cell r="AX37">
            <v>41965</v>
          </cell>
          <cell r="AY37">
            <v>0.9978124925696079</v>
          </cell>
          <cell r="AZ37">
            <v>41934</v>
          </cell>
          <cell r="BA37">
            <v>0.999261289169546</v>
          </cell>
          <cell r="BB37">
            <v>41607</v>
          </cell>
          <cell r="BC37">
            <v>0.9922020317642009</v>
          </cell>
          <cell r="BD37">
            <v>40942</v>
          </cell>
          <cell r="BE37">
            <v>0.9840171125051073</v>
          </cell>
          <cell r="BF37">
            <v>39938</v>
          </cell>
          <cell r="BG37">
            <v>0.9754775047628352</v>
          </cell>
          <cell r="BH37">
            <v>38383</v>
          </cell>
          <cell r="BI37">
            <v>0.9610646502078222</v>
          </cell>
          <cell r="BJ37">
            <v>35859</v>
          </cell>
          <cell r="BK37">
            <v>0.934241721595498</v>
          </cell>
          <cell r="BL37">
            <v>33392</v>
          </cell>
          <cell r="BM37">
            <v>0.9312027663905853</v>
          </cell>
          <cell r="BN37">
            <v>31412</v>
          </cell>
          <cell r="BO37">
            <v>0.9407043603258265</v>
          </cell>
          <cell r="BP37">
            <v>29454</v>
          </cell>
          <cell r="BQ37">
            <v>0.9376671335795238</v>
          </cell>
          <cell r="BR37">
            <v>28308</v>
          </cell>
          <cell r="BS37">
            <v>0.961091872071705</v>
          </cell>
          <cell r="BT37">
            <v>27597</v>
          </cell>
          <cell r="BU37">
            <v>0.9748834251801611</v>
          </cell>
          <cell r="BV37">
            <v>27281</v>
          </cell>
          <cell r="BW37">
            <v>0.9885494800159438</v>
          </cell>
          <cell r="BX37">
            <v>27244</v>
          </cell>
          <cell r="BY37">
            <v>0.998643744730765</v>
          </cell>
          <cell r="BZ37">
            <v>27070</v>
          </cell>
          <cell r="CA37">
            <v>0.9936132726471884</v>
          </cell>
          <cell r="CB37">
            <v>27042</v>
          </cell>
          <cell r="CC37">
            <v>0.9989656446250462</v>
          </cell>
          <cell r="CD37">
            <v>27349</v>
          </cell>
          <cell r="CE37">
            <v>1.0113527105983284</v>
          </cell>
          <cell r="CF37">
            <v>27497</v>
          </cell>
          <cell r="CG37">
            <v>1.0054115324143478</v>
          </cell>
          <cell r="CH37">
            <v>27436</v>
          </cell>
          <cell r="CI37">
            <v>0.9977815761719461</v>
          </cell>
          <cell r="CJ37">
            <v>27554</v>
          </cell>
          <cell r="CK37">
            <v>1.0043009185012393</v>
          </cell>
          <cell r="CL37">
            <v>27587</v>
          </cell>
          <cell r="CM37">
            <v>1.001197648254337</v>
          </cell>
          <cell r="CN37">
            <v>27546</v>
          </cell>
        </row>
        <row r="38">
          <cell r="B38" t="str">
            <v> 45-49</v>
          </cell>
          <cell r="C38">
            <v>42634</v>
          </cell>
          <cell r="D38">
            <v>41125</v>
          </cell>
          <cell r="E38">
            <v>0.9646057137495895</v>
          </cell>
          <cell r="F38">
            <v>40290</v>
          </cell>
          <cell r="G38">
            <v>0.9796960486322188</v>
          </cell>
          <cell r="H38">
            <v>40611</v>
          </cell>
          <cell r="I38">
            <v>1.0079672375279225</v>
          </cell>
          <cell r="J38">
            <v>42292</v>
          </cell>
          <cell r="K38">
            <v>1.0413927261086897</v>
          </cell>
          <cell r="L38">
            <v>43456</v>
          </cell>
          <cell r="M38">
            <v>1.0275229357798166</v>
          </cell>
          <cell r="N38">
            <v>44088</v>
          </cell>
          <cell r="O38">
            <v>1.0145434462444771</v>
          </cell>
          <cell r="P38">
            <v>44019</v>
          </cell>
          <cell r="Q38">
            <v>0.9984349482852477</v>
          </cell>
          <cell r="R38">
            <v>43152</v>
          </cell>
          <cell r="S38">
            <v>0.9803039596537859</v>
          </cell>
          <cell r="T38">
            <v>42151</v>
          </cell>
          <cell r="U38">
            <v>0.976802929180571</v>
          </cell>
          <cell r="V38">
            <v>41882</v>
          </cell>
          <cell r="W38">
            <v>0.9936181822495315</v>
          </cell>
          <cell r="X38">
            <v>42288</v>
          </cell>
          <cell r="Y38">
            <v>1.0096939019149038</v>
          </cell>
          <cell r="Z38">
            <v>43333</v>
          </cell>
          <cell r="AA38">
            <v>1.0247115020809685</v>
          </cell>
          <cell r="AB38">
            <v>45506</v>
          </cell>
          <cell r="AC38">
            <v>1.0501465395887661</v>
          </cell>
          <cell r="AD38">
            <v>47863</v>
          </cell>
          <cell r="AE38">
            <v>1.0517953676438272</v>
          </cell>
          <cell r="AF38">
            <v>49748</v>
          </cell>
          <cell r="AG38">
            <v>1.0393832396632054</v>
          </cell>
          <cell r="AH38">
            <v>51176</v>
          </cell>
          <cell r="AI38">
            <v>1.0287046715445847</v>
          </cell>
          <cell r="AJ38">
            <v>52072</v>
          </cell>
          <cell r="AK38">
            <v>1.017508206972018</v>
          </cell>
          <cell r="AL38">
            <v>51990</v>
          </cell>
          <cell r="AM38">
            <v>0.9984252573359963</v>
          </cell>
          <cell r="AN38">
            <v>51197</v>
          </cell>
          <cell r="AO38">
            <v>0.9847470667436046</v>
          </cell>
          <cell r="AP38">
            <v>49491</v>
          </cell>
          <cell r="AQ38">
            <v>0.9666777350235365</v>
          </cell>
          <cell r="AR38">
            <v>47330</v>
          </cell>
          <cell r="AS38">
            <v>0.9563354953425875</v>
          </cell>
          <cell r="AT38">
            <v>45807</v>
          </cell>
          <cell r="AU38">
            <v>0.9678216775829284</v>
          </cell>
          <cell r="AV38">
            <v>44034</v>
          </cell>
          <cell r="AW38">
            <v>0.9612941253520204</v>
          </cell>
          <cell r="AX38">
            <v>42298</v>
          </cell>
          <cell r="AY38">
            <v>0.9605759186083481</v>
          </cell>
          <cell r="AZ38">
            <v>41912</v>
          </cell>
          <cell r="BA38">
            <v>0.9908742730152726</v>
          </cell>
          <cell r="BB38">
            <v>42064</v>
          </cell>
          <cell r="BC38">
            <v>1.003626646306547</v>
          </cell>
          <cell r="BD38">
            <v>41617</v>
          </cell>
          <cell r="BE38">
            <v>0.9893733358691518</v>
          </cell>
          <cell r="BF38">
            <v>41725</v>
          </cell>
          <cell r="BG38">
            <v>1.0025950933512746</v>
          </cell>
          <cell r="BH38">
            <v>41637</v>
          </cell>
          <cell r="BI38">
            <v>0.9978909526662673</v>
          </cell>
          <cell r="BJ38">
            <v>41610</v>
          </cell>
          <cell r="BK38">
            <v>0.9993515382952662</v>
          </cell>
          <cell r="BL38">
            <v>41286</v>
          </cell>
          <cell r="BM38">
            <v>0.9922134102379235</v>
          </cell>
          <cell r="BN38">
            <v>40629</v>
          </cell>
          <cell r="BO38">
            <v>0.984086615317541</v>
          </cell>
          <cell r="BP38">
            <v>39637</v>
          </cell>
          <cell r="BQ38">
            <v>0.9755839425041227</v>
          </cell>
          <cell r="BR38">
            <v>38094</v>
          </cell>
          <cell r="BS38">
            <v>0.9610717259126573</v>
          </cell>
          <cell r="BT38">
            <v>35593</v>
          </cell>
          <cell r="BU38">
            <v>0.9343466162650286</v>
          </cell>
          <cell r="BV38">
            <v>33145</v>
          </cell>
          <cell r="BW38">
            <v>0.9312224313769562</v>
          </cell>
          <cell r="BX38">
            <v>31183</v>
          </cell>
          <cell r="BY38">
            <v>0.9408055513652135</v>
          </cell>
          <cell r="BZ38">
            <v>29245</v>
          </cell>
          <cell r="CA38">
            <v>0.9378507520123144</v>
          </cell>
          <cell r="CB38">
            <v>28109</v>
          </cell>
          <cell r="CC38">
            <v>0.9611557531201915</v>
          </cell>
          <cell r="CD38">
            <v>27405</v>
          </cell>
          <cell r="CE38">
            <v>0.9749546408623573</v>
          </cell>
          <cell r="CF38">
            <v>27094</v>
          </cell>
          <cell r="CG38">
            <v>0.9886517058930852</v>
          </cell>
          <cell r="CH38">
            <v>27061</v>
          </cell>
          <cell r="CI38">
            <v>0.998782018159002</v>
          </cell>
          <cell r="CJ38">
            <v>26890</v>
          </cell>
          <cell r="CK38">
            <v>0.9936809430545804</v>
          </cell>
          <cell r="CL38">
            <v>26864</v>
          </cell>
          <cell r="CM38">
            <v>0.9990330978058758</v>
          </cell>
          <cell r="CN38">
            <v>27169</v>
          </cell>
        </row>
        <row r="39">
          <cell r="B39" t="str">
            <v> 50-54</v>
          </cell>
          <cell r="C39">
            <v>47510</v>
          </cell>
          <cell r="D39">
            <v>46656</v>
          </cell>
          <cell r="E39">
            <v>0.982024836876447</v>
          </cell>
          <cell r="F39">
            <v>45998</v>
          </cell>
          <cell r="G39">
            <v>0.9858967764060357</v>
          </cell>
          <cell r="H39">
            <v>45098</v>
          </cell>
          <cell r="I39">
            <v>0.9804339319100831</v>
          </cell>
          <cell r="J39">
            <v>43552</v>
          </cell>
          <cell r="K39">
            <v>0.9657191006253049</v>
          </cell>
          <cell r="L39">
            <v>41920</v>
          </cell>
          <cell r="M39">
            <v>0.9625275532696547</v>
          </cell>
          <cell r="N39">
            <v>40443</v>
          </cell>
          <cell r="O39">
            <v>0.9647662213740458</v>
          </cell>
          <cell r="P39">
            <v>39632</v>
          </cell>
          <cell r="Q39">
            <v>0.979947086022303</v>
          </cell>
          <cell r="R39">
            <v>39959</v>
          </cell>
          <cell r="S39">
            <v>1.0082509083568834</v>
          </cell>
          <cell r="T39">
            <v>41620</v>
          </cell>
          <cell r="U39">
            <v>1.0415676067969668</v>
          </cell>
          <cell r="V39">
            <v>42772</v>
          </cell>
          <cell r="W39">
            <v>1.0276790004805383</v>
          </cell>
          <cell r="X39">
            <v>43393</v>
          </cell>
          <cell r="Y39">
            <v>1.0145188441036193</v>
          </cell>
          <cell r="Z39">
            <v>43328</v>
          </cell>
          <cell r="AA39">
            <v>0.99850206254465</v>
          </cell>
          <cell r="AB39">
            <v>42480</v>
          </cell>
          <cell r="AC39">
            <v>0.9804283604135894</v>
          </cell>
          <cell r="AD39">
            <v>41502</v>
          </cell>
          <cell r="AE39">
            <v>0.9769774011299435</v>
          </cell>
          <cell r="AF39">
            <v>41245</v>
          </cell>
          <cell r="AG39">
            <v>0.9938075273480796</v>
          </cell>
          <cell r="AH39">
            <v>41652</v>
          </cell>
          <cell r="AI39">
            <v>1.009867862771245</v>
          </cell>
          <cell r="AJ39">
            <v>42689</v>
          </cell>
          <cell r="AK39">
            <v>1.0248967636608086</v>
          </cell>
          <cell r="AL39">
            <v>44837</v>
          </cell>
          <cell r="AM39">
            <v>1.050317411979667</v>
          </cell>
          <cell r="AN39">
            <v>47166</v>
          </cell>
          <cell r="AO39">
            <v>1.0519437072061022</v>
          </cell>
          <cell r="AP39">
            <v>49029</v>
          </cell>
          <cell r="AQ39">
            <v>1.0394987915023535</v>
          </cell>
          <cell r="AR39">
            <v>50442</v>
          </cell>
          <cell r="AS39">
            <v>1.0288196781496666</v>
          </cell>
          <cell r="AT39">
            <v>51328</v>
          </cell>
          <cell r="AU39">
            <v>1.0175647278061932</v>
          </cell>
          <cell r="AV39">
            <v>51250</v>
          </cell>
          <cell r="AW39">
            <v>0.99848036159601</v>
          </cell>
          <cell r="AX39">
            <v>50477</v>
          </cell>
          <cell r="AY39">
            <v>0.9849170731707317</v>
          </cell>
          <cell r="AZ39">
            <v>48797</v>
          </cell>
          <cell r="BA39">
            <v>0.9667175149077798</v>
          </cell>
          <cell r="BB39">
            <v>46670</v>
          </cell>
          <cell r="BC39">
            <v>0.9564112547902535</v>
          </cell>
          <cell r="BD39">
            <v>45176</v>
          </cell>
          <cell r="BE39">
            <v>0.9679880008570816</v>
          </cell>
          <cell r="BF39">
            <v>43433</v>
          </cell>
          <cell r="BG39">
            <v>0.9614175668496547</v>
          </cell>
          <cell r="BH39">
            <v>41729</v>
          </cell>
          <cell r="BI39">
            <v>0.9607671586121153</v>
          </cell>
          <cell r="BJ39">
            <v>41354</v>
          </cell>
          <cell r="BK39">
            <v>0.9910134438879437</v>
          </cell>
          <cell r="BL39">
            <v>41510</v>
          </cell>
          <cell r="BM39">
            <v>1.0037723073946898</v>
          </cell>
          <cell r="BN39">
            <v>41071</v>
          </cell>
          <cell r="BO39">
            <v>0.9894242351240665</v>
          </cell>
          <cell r="BP39">
            <v>41184</v>
          </cell>
          <cell r="BQ39">
            <v>1.0027513330573885</v>
          </cell>
          <cell r="BR39">
            <v>41101</v>
          </cell>
          <cell r="BS39">
            <v>0.9979846542346542</v>
          </cell>
          <cell r="BT39">
            <v>41079</v>
          </cell>
          <cell r="BU39">
            <v>0.9994647332181699</v>
          </cell>
          <cell r="BV39">
            <v>40767</v>
          </cell>
          <cell r="BW39">
            <v>0.9924048784050244</v>
          </cell>
          <cell r="BX39">
            <v>40120</v>
          </cell>
          <cell r="BY39">
            <v>0.9841293202835627</v>
          </cell>
          <cell r="BZ39">
            <v>39144</v>
          </cell>
          <cell r="CA39">
            <v>0.9756729810568295</v>
          </cell>
          <cell r="CB39">
            <v>37623</v>
          </cell>
          <cell r="CC39">
            <v>0.9611434702636419</v>
          </cell>
          <cell r="CD39">
            <v>35153</v>
          </cell>
          <cell r="CE39">
            <v>0.934348669696728</v>
          </cell>
          <cell r="CF39">
            <v>32740</v>
          </cell>
          <cell r="CG39">
            <v>0.9313572099109606</v>
          </cell>
          <cell r="CH39">
            <v>30805</v>
          </cell>
          <cell r="CI39">
            <v>0.9408979841172878</v>
          </cell>
          <cell r="CJ39">
            <v>28897</v>
          </cell>
          <cell r="CK39">
            <v>0.9380620029216037</v>
          </cell>
          <cell r="CL39">
            <v>27779</v>
          </cell>
          <cell r="CM39">
            <v>0.9613108627193134</v>
          </cell>
          <cell r="CN39">
            <v>27088</v>
          </cell>
        </row>
        <row r="40">
          <cell r="B40" t="str">
            <v> 55-59</v>
          </cell>
          <cell r="C40">
            <v>47576</v>
          </cell>
          <cell r="D40">
            <v>48284</v>
          </cell>
          <cell r="E40">
            <v>1.0148814528333614</v>
          </cell>
          <cell r="F40">
            <v>47857</v>
          </cell>
          <cell r="G40">
            <v>0.9911564907629856</v>
          </cell>
          <cell r="H40">
            <v>47364</v>
          </cell>
          <cell r="I40">
            <v>0.9896984767118708</v>
          </cell>
          <cell r="J40">
            <v>46772</v>
          </cell>
          <cell r="K40">
            <v>0.9875010556540833</v>
          </cell>
          <cell r="L40">
            <v>46283</v>
          </cell>
          <cell r="M40">
            <v>0.9895450269391944</v>
          </cell>
          <cell r="N40">
            <v>45467</v>
          </cell>
          <cell r="O40">
            <v>0.9823693364734352</v>
          </cell>
          <cell r="P40">
            <v>44840</v>
          </cell>
          <cell r="Q40">
            <v>0.9862097785206854</v>
          </cell>
          <cell r="R40">
            <v>43970</v>
          </cell>
          <cell r="S40">
            <v>0.9805976806422837</v>
          </cell>
          <cell r="T40">
            <v>42469</v>
          </cell>
          <cell r="U40">
            <v>0.9658630884694109</v>
          </cell>
          <cell r="V40">
            <v>40885</v>
          </cell>
          <cell r="W40">
            <v>0.9627022063151947</v>
          </cell>
          <cell r="X40">
            <v>39460</v>
          </cell>
          <cell r="Y40">
            <v>0.9651461416167298</v>
          </cell>
          <cell r="Z40">
            <v>38684</v>
          </cell>
          <cell r="AA40">
            <v>0.9803345159655347</v>
          </cell>
          <cell r="AB40">
            <v>39021</v>
          </cell>
          <cell r="AC40">
            <v>1.0087116120359838</v>
          </cell>
          <cell r="AD40">
            <v>40657</v>
          </cell>
          <cell r="AE40">
            <v>1.0419261423336152</v>
          </cell>
          <cell r="AF40">
            <v>41787</v>
          </cell>
          <cell r="AG40">
            <v>1.0277934918956146</v>
          </cell>
          <cell r="AH40">
            <v>42403</v>
          </cell>
          <cell r="AI40">
            <v>1.0147414267595185</v>
          </cell>
          <cell r="AJ40">
            <v>42342</v>
          </cell>
          <cell r="AK40">
            <v>0.998561422540858</v>
          </cell>
          <cell r="AL40">
            <v>41520</v>
          </cell>
          <cell r="AM40">
            <v>0.9805866515516508</v>
          </cell>
          <cell r="AN40">
            <v>40578</v>
          </cell>
          <cell r="AO40">
            <v>0.9773121387283237</v>
          </cell>
          <cell r="AP40">
            <v>40339</v>
          </cell>
          <cell r="AQ40">
            <v>0.994110108926019</v>
          </cell>
          <cell r="AR40">
            <v>40751</v>
          </cell>
          <cell r="AS40">
            <v>1.0102134410867896</v>
          </cell>
          <cell r="AT40">
            <v>41775</v>
          </cell>
          <cell r="AU40">
            <v>1.0251282177124488</v>
          </cell>
          <cell r="AV40">
            <v>43889</v>
          </cell>
          <cell r="AW40">
            <v>1.0506044284859366</v>
          </cell>
          <cell r="AX40">
            <v>46181</v>
          </cell>
          <cell r="AY40">
            <v>1.0522226526008795</v>
          </cell>
          <cell r="AZ40">
            <v>48013</v>
          </cell>
          <cell r="BA40">
            <v>1.0396699941534397</v>
          </cell>
          <cell r="BB40">
            <v>49402</v>
          </cell>
          <cell r="BC40">
            <v>1.0289296648824278</v>
          </cell>
          <cell r="BD40">
            <v>50275</v>
          </cell>
          <cell r="BE40">
            <v>1.0176713493380836</v>
          </cell>
          <cell r="BF40">
            <v>50208</v>
          </cell>
          <cell r="BG40">
            <v>0.998667329686723</v>
          </cell>
          <cell r="BH40">
            <v>49460</v>
          </cell>
          <cell r="BI40">
            <v>0.9851019757807521</v>
          </cell>
          <cell r="BJ40">
            <v>47822</v>
          </cell>
          <cell r="BK40">
            <v>0.9668823291548726</v>
          </cell>
          <cell r="BL40">
            <v>45742</v>
          </cell>
          <cell r="BM40">
            <v>0.9565053740956045</v>
          </cell>
          <cell r="BN40">
            <v>44284</v>
          </cell>
          <cell r="BO40">
            <v>0.9681255738708407</v>
          </cell>
          <cell r="BP40">
            <v>42585</v>
          </cell>
          <cell r="BQ40">
            <v>0.9616339987354349</v>
          </cell>
          <cell r="BR40">
            <v>40925</v>
          </cell>
          <cell r="BS40">
            <v>0.9610191381941998</v>
          </cell>
          <cell r="BT40">
            <v>40569</v>
          </cell>
          <cell r="BU40">
            <v>0.9913011606597434</v>
          </cell>
          <cell r="BV40">
            <v>40726</v>
          </cell>
          <cell r="BW40">
            <v>1.0038699499617936</v>
          </cell>
          <cell r="BX40">
            <v>40306</v>
          </cell>
          <cell r="BY40">
            <v>0.9896871777243039</v>
          </cell>
          <cell r="BZ40">
            <v>40423</v>
          </cell>
          <cell r="CA40">
            <v>1.0029027936287402</v>
          </cell>
          <cell r="CB40">
            <v>40347</v>
          </cell>
          <cell r="CC40">
            <v>0.9981198822452564</v>
          </cell>
          <cell r="CD40">
            <v>40334</v>
          </cell>
          <cell r="CE40">
            <v>0.999677795127271</v>
          </cell>
          <cell r="CF40">
            <v>40032</v>
          </cell>
          <cell r="CG40">
            <v>0.9925125204542073</v>
          </cell>
          <cell r="CH40">
            <v>39401</v>
          </cell>
          <cell r="CI40">
            <v>0.9842376099120703</v>
          </cell>
          <cell r="CJ40">
            <v>38448</v>
          </cell>
          <cell r="CK40">
            <v>0.9758127966295271</v>
          </cell>
          <cell r="CL40">
            <v>36958</v>
          </cell>
          <cell r="CM40">
            <v>0.9612463587182688</v>
          </cell>
          <cell r="CN40">
            <v>34536</v>
          </cell>
        </row>
        <row r="41">
          <cell r="B41" t="str">
            <v> 60-64</v>
          </cell>
          <cell r="C41">
            <v>39288</v>
          </cell>
          <cell r="D41">
            <v>40467</v>
          </cell>
          <cell r="E41">
            <v>1.0300091631032375</v>
          </cell>
          <cell r="F41">
            <v>42351</v>
          </cell>
          <cell r="G41">
            <v>1.0465564534064793</v>
          </cell>
          <cell r="H41">
            <v>43296</v>
          </cell>
          <cell r="I41">
            <v>1.022313522703124</v>
          </cell>
          <cell r="J41">
            <v>44201</v>
          </cell>
          <cell r="K41">
            <v>1.0209026237989653</v>
          </cell>
          <cell r="L41">
            <v>45837</v>
          </cell>
          <cell r="M41">
            <v>1.0370127372683875</v>
          </cell>
          <cell r="N41">
            <v>46535</v>
          </cell>
          <cell r="O41">
            <v>1.0152278726792765</v>
          </cell>
          <cell r="P41">
            <v>46139</v>
          </cell>
          <cell r="Q41">
            <v>0.9914902761362415</v>
          </cell>
          <cell r="R41">
            <v>45677</v>
          </cell>
          <cell r="S41">
            <v>0.9899867790806043</v>
          </cell>
          <cell r="T41">
            <v>45116</v>
          </cell>
          <cell r="U41">
            <v>0.9877181075814961</v>
          </cell>
          <cell r="V41">
            <v>44654</v>
          </cell>
          <cell r="W41">
            <v>0.9897597304725596</v>
          </cell>
          <cell r="X41">
            <v>43883</v>
          </cell>
          <cell r="Y41">
            <v>0.9827339096161598</v>
          </cell>
          <cell r="Z41">
            <v>43288</v>
          </cell>
          <cell r="AA41">
            <v>0.9864412186951667</v>
          </cell>
          <cell r="AB41">
            <v>42460</v>
          </cell>
          <cell r="AC41">
            <v>0.9808722971724265</v>
          </cell>
          <cell r="AD41">
            <v>41016</v>
          </cell>
          <cell r="AE41">
            <v>0.9659915214319359</v>
          </cell>
          <cell r="AF41">
            <v>39496</v>
          </cell>
          <cell r="AG41">
            <v>0.9629412912034329</v>
          </cell>
          <cell r="AH41">
            <v>38132</v>
          </cell>
          <cell r="AI41">
            <v>0.9654648572007292</v>
          </cell>
          <cell r="AJ41">
            <v>37398</v>
          </cell>
          <cell r="AK41">
            <v>0.98075107521242</v>
          </cell>
          <cell r="AL41">
            <v>37738</v>
          </cell>
          <cell r="AM41">
            <v>1.0090913952617786</v>
          </cell>
          <cell r="AN41">
            <v>39330</v>
          </cell>
          <cell r="AO41">
            <v>1.042185595421061</v>
          </cell>
          <cell r="AP41">
            <v>40431</v>
          </cell>
          <cell r="AQ41">
            <v>1.0279938977879481</v>
          </cell>
          <cell r="AR41">
            <v>41031</v>
          </cell>
          <cell r="AS41">
            <v>1.0148400979446464</v>
          </cell>
          <cell r="AT41">
            <v>40979</v>
          </cell>
          <cell r="AU41">
            <v>0.9987326655455631</v>
          </cell>
          <cell r="AV41">
            <v>40192</v>
          </cell>
          <cell r="AW41">
            <v>0.9807950413626492</v>
          </cell>
          <cell r="AX41">
            <v>39292</v>
          </cell>
          <cell r="AY41">
            <v>0.9776074840764332</v>
          </cell>
          <cell r="AZ41">
            <v>39073</v>
          </cell>
          <cell r="BA41">
            <v>0.9944263463300418</v>
          </cell>
          <cell r="BB41">
            <v>39486</v>
          </cell>
          <cell r="BC41">
            <v>1.0105699587950758</v>
          </cell>
          <cell r="BD41">
            <v>40491</v>
          </cell>
          <cell r="BE41">
            <v>1.0254520589576053</v>
          </cell>
          <cell r="BF41">
            <v>42551</v>
          </cell>
          <cell r="BG41">
            <v>1.0508755031982415</v>
          </cell>
          <cell r="BH41">
            <v>44786</v>
          </cell>
          <cell r="BI41">
            <v>1.05252520504806</v>
          </cell>
          <cell r="BJ41">
            <v>46571</v>
          </cell>
          <cell r="BK41">
            <v>1.0398562050640825</v>
          </cell>
          <cell r="BL41">
            <v>47926</v>
          </cell>
          <cell r="BM41">
            <v>1.0290953597732495</v>
          </cell>
          <cell r="BN41">
            <v>48779</v>
          </cell>
          <cell r="BO41">
            <v>1.0177982723365189</v>
          </cell>
          <cell r="BP41">
            <v>48725</v>
          </cell>
          <cell r="BQ41">
            <v>0.9988929662354702</v>
          </cell>
          <cell r="BR41">
            <v>48012</v>
          </cell>
          <cell r="BS41">
            <v>0.985366854797332</v>
          </cell>
          <cell r="BT41">
            <v>46426</v>
          </cell>
          <cell r="BU41">
            <v>0.966966591685412</v>
          </cell>
          <cell r="BV41">
            <v>44417</v>
          </cell>
          <cell r="BW41">
            <v>0.956726834101581</v>
          </cell>
          <cell r="BX41">
            <v>43014</v>
          </cell>
          <cell r="BY41">
            <v>0.9684129950244276</v>
          </cell>
          <cell r="BZ41">
            <v>41376</v>
          </cell>
          <cell r="CA41">
            <v>0.961919375087181</v>
          </cell>
          <cell r="CB41">
            <v>39778</v>
          </cell>
          <cell r="CC41">
            <v>0.9613785769528229</v>
          </cell>
          <cell r="CD41">
            <v>39442</v>
          </cell>
          <cell r="CE41">
            <v>0.9915531198149731</v>
          </cell>
          <cell r="CF41">
            <v>39605</v>
          </cell>
          <cell r="CG41">
            <v>1.004132650474114</v>
          </cell>
          <cell r="CH41">
            <v>39205</v>
          </cell>
          <cell r="CI41">
            <v>0.9899002651180406</v>
          </cell>
          <cell r="CJ41">
            <v>39329</v>
          </cell>
          <cell r="CK41">
            <v>1.0031628618798623</v>
          </cell>
          <cell r="CL41">
            <v>39264</v>
          </cell>
          <cell r="CM41">
            <v>0.9983472755473061</v>
          </cell>
          <cell r="CN41">
            <v>39263</v>
          </cell>
        </row>
        <row r="42">
          <cell r="B42" t="str">
            <v> 65-69</v>
          </cell>
          <cell r="C42">
            <v>29703</v>
          </cell>
          <cell r="D42">
            <v>31690</v>
          </cell>
          <cell r="E42">
            <v>1.066895599771067</v>
          </cell>
          <cell r="F42">
            <v>33525</v>
          </cell>
          <cell r="G42">
            <v>1.0579047017986747</v>
          </cell>
          <cell r="H42">
            <v>35682</v>
          </cell>
          <cell r="I42">
            <v>1.0643400447427294</v>
          </cell>
          <cell r="J42">
            <v>37262</v>
          </cell>
          <cell r="K42">
            <v>1.0442800291463483</v>
          </cell>
          <cell r="L42">
            <v>36967</v>
          </cell>
          <cell r="M42">
            <v>0.9920830873275723</v>
          </cell>
          <cell r="N42">
            <v>38116</v>
          </cell>
          <cell r="O42">
            <v>1.0310817756377308</v>
          </cell>
          <cell r="P42">
            <v>39931</v>
          </cell>
          <cell r="Q42">
            <v>1.0476177982999266</v>
          </cell>
          <cell r="R42">
            <v>40863</v>
          </cell>
          <cell r="S42">
            <v>1.023340261951867</v>
          </cell>
          <cell r="T42">
            <v>41750</v>
          </cell>
          <cell r="U42">
            <v>1.0217066784132345</v>
          </cell>
          <cell r="V42">
            <v>43309</v>
          </cell>
          <cell r="W42">
            <v>1.0373413173652695</v>
          </cell>
          <cell r="X42">
            <v>44003</v>
          </cell>
          <cell r="Y42">
            <v>1.0160243829227182</v>
          </cell>
          <cell r="Z42">
            <v>43663</v>
          </cell>
          <cell r="AA42">
            <v>0.9922732540963116</v>
          </cell>
          <cell r="AB42">
            <v>43253</v>
          </cell>
          <cell r="AC42">
            <v>0.9906098985410988</v>
          </cell>
          <cell r="AD42">
            <v>42748</v>
          </cell>
          <cell r="AE42">
            <v>0.9883245092825931</v>
          </cell>
          <cell r="AF42">
            <v>42341</v>
          </cell>
          <cell r="AG42">
            <v>0.9904790867409001</v>
          </cell>
          <cell r="AH42">
            <v>41648</v>
          </cell>
          <cell r="AI42">
            <v>0.9836328853829621</v>
          </cell>
          <cell r="AJ42">
            <v>41116</v>
          </cell>
          <cell r="AK42">
            <v>0.9872262773722628</v>
          </cell>
          <cell r="AL42">
            <v>40354</v>
          </cell>
          <cell r="AM42">
            <v>0.9814670687810099</v>
          </cell>
          <cell r="AN42">
            <v>38998</v>
          </cell>
          <cell r="AO42">
            <v>0.9663973831590424</v>
          </cell>
          <cell r="AP42">
            <v>37575</v>
          </cell>
          <cell r="AQ42">
            <v>0.9635109492794502</v>
          </cell>
          <cell r="AR42">
            <v>36306</v>
          </cell>
          <cell r="AS42">
            <v>0.9662275449101796</v>
          </cell>
          <cell r="AT42">
            <v>35645</v>
          </cell>
          <cell r="AU42">
            <v>0.9817936429240346</v>
          </cell>
          <cell r="AV42">
            <v>36009</v>
          </cell>
          <cell r="AW42">
            <v>1.0102118109131715</v>
          </cell>
          <cell r="AX42">
            <v>37559</v>
          </cell>
          <cell r="AY42">
            <v>1.0430447943569663</v>
          </cell>
          <cell r="AZ42">
            <v>38628</v>
          </cell>
          <cell r="BA42">
            <v>1.0284618866316995</v>
          </cell>
          <cell r="BB42">
            <v>39215</v>
          </cell>
          <cell r="BC42">
            <v>1.015196230713472</v>
          </cell>
          <cell r="BD42">
            <v>39176</v>
          </cell>
          <cell r="BE42">
            <v>0.9990054825959455</v>
          </cell>
          <cell r="BF42">
            <v>38440</v>
          </cell>
          <cell r="BG42">
            <v>0.9812129875433939</v>
          </cell>
          <cell r="BH42">
            <v>37607</v>
          </cell>
          <cell r="BI42">
            <v>0.9783298647242455</v>
          </cell>
          <cell r="BJ42">
            <v>37426</v>
          </cell>
          <cell r="BK42">
            <v>0.9951870662376685</v>
          </cell>
          <cell r="BL42">
            <v>37847</v>
          </cell>
          <cell r="BM42">
            <v>1.0112488644258002</v>
          </cell>
          <cell r="BN42">
            <v>38832</v>
          </cell>
          <cell r="BO42">
            <v>1.0260258408856713</v>
          </cell>
          <cell r="BP42">
            <v>40834</v>
          </cell>
          <cell r="BQ42">
            <v>1.051555418211784</v>
          </cell>
          <cell r="BR42">
            <v>43002</v>
          </cell>
          <cell r="BS42">
            <v>1.0530930107263554</v>
          </cell>
          <cell r="BT42">
            <v>44736</v>
          </cell>
          <cell r="BU42">
            <v>1.0403237058741455</v>
          </cell>
          <cell r="BV42">
            <v>46052</v>
          </cell>
          <cell r="BW42">
            <v>1.029417024320458</v>
          </cell>
          <cell r="BX42">
            <v>46882</v>
          </cell>
          <cell r="BY42">
            <v>1.0180231043168593</v>
          </cell>
          <cell r="BZ42">
            <v>46844</v>
          </cell>
          <cell r="CA42">
            <v>0.9991894543748133</v>
          </cell>
          <cell r="CB42">
            <v>46178</v>
          </cell>
          <cell r="CC42">
            <v>0.9857825975578516</v>
          </cell>
          <cell r="CD42">
            <v>44667</v>
          </cell>
          <cell r="CE42">
            <v>0.9672787907661657</v>
          </cell>
          <cell r="CF42">
            <v>42745</v>
          </cell>
          <cell r="CG42">
            <v>0.9569704703696241</v>
          </cell>
          <cell r="CH42">
            <v>41410</v>
          </cell>
          <cell r="CI42">
            <v>0.968768276991461</v>
          </cell>
          <cell r="CJ42">
            <v>39852</v>
          </cell>
          <cell r="CK42">
            <v>0.9623762376237623</v>
          </cell>
          <cell r="CL42">
            <v>38332</v>
          </cell>
          <cell r="CM42">
            <v>0.9618588778480377</v>
          </cell>
          <cell r="CN42">
            <v>38023</v>
          </cell>
        </row>
        <row r="43">
          <cell r="B43" t="str">
            <v> 70-74</v>
          </cell>
          <cell r="C43">
            <v>25054</v>
          </cell>
          <cell r="D43">
            <v>24239</v>
          </cell>
          <cell r="E43">
            <v>0.9674702642292647</v>
          </cell>
          <cell r="F43">
            <v>23815</v>
          </cell>
          <cell r="G43">
            <v>0.9825075291884979</v>
          </cell>
          <cell r="H43">
            <v>24091</v>
          </cell>
          <cell r="I43">
            <v>1.0115893344530758</v>
          </cell>
          <cell r="J43">
            <v>24869</v>
          </cell>
          <cell r="K43">
            <v>1.0322942177576688</v>
          </cell>
          <cell r="L43">
            <v>26872</v>
          </cell>
          <cell r="M43">
            <v>1.0805420402911254</v>
          </cell>
          <cell r="N43">
            <v>28717</v>
          </cell>
          <cell r="O43">
            <v>1.0686588270318547</v>
          </cell>
          <cell r="P43">
            <v>30407</v>
          </cell>
          <cell r="Q43">
            <v>1.0588501584427343</v>
          </cell>
          <cell r="R43">
            <v>32397</v>
          </cell>
          <cell r="S43">
            <v>1.065445456638274</v>
          </cell>
          <cell r="T43">
            <v>33859</v>
          </cell>
          <cell r="U43">
            <v>1.045127635274871</v>
          </cell>
          <cell r="V43">
            <v>33628</v>
          </cell>
          <cell r="W43">
            <v>0.9931775894149266</v>
          </cell>
          <cell r="X43">
            <v>34728</v>
          </cell>
          <cell r="Y43">
            <v>1.032710836207922</v>
          </cell>
          <cell r="Z43">
            <v>36438</v>
          </cell>
          <cell r="AA43">
            <v>1.049239806496199</v>
          </cell>
          <cell r="AB43">
            <v>37347</v>
          </cell>
          <cell r="AC43">
            <v>1.0249464844393217</v>
          </cell>
          <cell r="AD43">
            <v>38204</v>
          </cell>
          <cell r="AE43">
            <v>1.0229469569175569</v>
          </cell>
          <cell r="AF43">
            <v>39651</v>
          </cell>
          <cell r="AG43">
            <v>1.0378756151188357</v>
          </cell>
          <cell r="AH43">
            <v>40330</v>
          </cell>
          <cell r="AI43">
            <v>1.0171244104814507</v>
          </cell>
          <cell r="AJ43">
            <v>40065</v>
          </cell>
          <cell r="AK43">
            <v>0.9934292090255393</v>
          </cell>
          <cell r="AL43">
            <v>39728</v>
          </cell>
          <cell r="AM43">
            <v>0.9915886684138275</v>
          </cell>
          <cell r="AN43">
            <v>39301</v>
          </cell>
          <cell r="AO43">
            <v>0.9892519130084575</v>
          </cell>
          <cell r="AP43">
            <v>38967</v>
          </cell>
          <cell r="AQ43">
            <v>0.9915014885117427</v>
          </cell>
          <cell r="AR43">
            <v>38381</v>
          </cell>
          <cell r="AS43">
            <v>0.9849616342033002</v>
          </cell>
          <cell r="AT43">
            <v>37934</v>
          </cell>
          <cell r="AU43">
            <v>0.9883536124645007</v>
          </cell>
          <cell r="AV43">
            <v>37263</v>
          </cell>
          <cell r="AW43">
            <v>0.9823113829282438</v>
          </cell>
          <cell r="AX43">
            <v>36032</v>
          </cell>
          <cell r="AY43">
            <v>0.9669645492848133</v>
          </cell>
          <cell r="AZ43">
            <v>34747</v>
          </cell>
          <cell r="BA43">
            <v>0.9643372557726465</v>
          </cell>
          <cell r="BB43">
            <v>33616</v>
          </cell>
          <cell r="BC43">
            <v>0.9674504273750252</v>
          </cell>
          <cell r="BD43">
            <v>33050</v>
          </cell>
          <cell r="BE43">
            <v>0.9831627796287482</v>
          </cell>
          <cell r="BF43">
            <v>33437</v>
          </cell>
          <cell r="BG43">
            <v>1.0117095310136157</v>
          </cell>
          <cell r="BH43">
            <v>34917</v>
          </cell>
          <cell r="BI43">
            <v>1.0442623441098184</v>
          </cell>
          <cell r="BJ43">
            <v>35938</v>
          </cell>
          <cell r="BK43">
            <v>1.0292407709711602</v>
          </cell>
          <cell r="BL43">
            <v>36505</v>
          </cell>
          <cell r="BM43">
            <v>1.0157771717958706</v>
          </cell>
          <cell r="BN43">
            <v>36487</v>
          </cell>
          <cell r="BO43">
            <v>0.999506916860704</v>
          </cell>
          <cell r="BP43">
            <v>35824</v>
          </cell>
          <cell r="BQ43">
            <v>0.9818291446268534</v>
          </cell>
          <cell r="BR43">
            <v>35090</v>
          </cell>
          <cell r="BS43">
            <v>0.9795109423849933</v>
          </cell>
          <cell r="BT43">
            <v>34958</v>
          </cell>
          <cell r="BU43">
            <v>0.9962382445141066</v>
          </cell>
          <cell r="BV43">
            <v>35391</v>
          </cell>
          <cell r="BW43">
            <v>1.0123862921219748</v>
          </cell>
          <cell r="BX43">
            <v>36350</v>
          </cell>
          <cell r="BY43">
            <v>1.0270972846203836</v>
          </cell>
          <cell r="BZ43">
            <v>38260</v>
          </cell>
          <cell r="CA43">
            <v>1.052544704264099</v>
          </cell>
          <cell r="CB43">
            <v>40333</v>
          </cell>
          <cell r="CC43">
            <v>1.0541819132253005</v>
          </cell>
          <cell r="CD43">
            <v>41985</v>
          </cell>
          <cell r="CE43">
            <v>1.0409590161902165</v>
          </cell>
          <cell r="CF43">
            <v>43246</v>
          </cell>
          <cell r="CG43">
            <v>1.030034536143861</v>
          </cell>
          <cell r="CH43">
            <v>44045</v>
          </cell>
          <cell r="CI43">
            <v>1.0184756971743052</v>
          </cell>
          <cell r="CJ43">
            <v>44038</v>
          </cell>
          <cell r="CK43">
            <v>0.9998410716312862</v>
          </cell>
          <cell r="CL43">
            <v>43446</v>
          </cell>
          <cell r="CM43">
            <v>0.9865570643535129</v>
          </cell>
          <cell r="CN43">
            <v>42044</v>
          </cell>
        </row>
        <row r="44">
          <cell r="B44" t="str">
            <v> 75-79</v>
          </cell>
          <cell r="C44">
            <v>22463</v>
          </cell>
          <cell r="D44">
            <v>22638</v>
          </cell>
          <cell r="E44">
            <v>1.007790588968526</v>
          </cell>
          <cell r="F44">
            <v>22514</v>
          </cell>
          <cell r="G44">
            <v>0.9945224843184027</v>
          </cell>
          <cell r="H44">
            <v>22056</v>
          </cell>
          <cell r="I44">
            <v>0.9796571022474905</v>
          </cell>
          <cell r="J44">
            <v>21599</v>
          </cell>
          <cell r="K44">
            <v>0.9792800145085238</v>
          </cell>
          <cell r="L44">
            <v>20857</v>
          </cell>
          <cell r="M44">
            <v>0.9656465577110052</v>
          </cell>
          <cell r="N44">
            <v>20256</v>
          </cell>
          <cell r="O44">
            <v>0.9711847341420147</v>
          </cell>
          <cell r="P44">
            <v>19976</v>
          </cell>
          <cell r="Q44">
            <v>0.9861769352290679</v>
          </cell>
          <cell r="R44">
            <v>20281</v>
          </cell>
          <cell r="S44">
            <v>1.0152683219863836</v>
          </cell>
          <cell r="T44">
            <v>21023</v>
          </cell>
          <cell r="U44">
            <v>1.0365859671613826</v>
          </cell>
          <cell r="V44">
            <v>22819</v>
          </cell>
          <cell r="W44">
            <v>1.085430243067117</v>
          </cell>
          <cell r="X44">
            <v>24455</v>
          </cell>
          <cell r="Y44">
            <v>1.0716946404312195</v>
          </cell>
          <cell r="Z44">
            <v>25936</v>
          </cell>
          <cell r="AA44">
            <v>1.060560212635453</v>
          </cell>
          <cell r="AB44">
            <v>27690</v>
          </cell>
          <cell r="AC44">
            <v>1.0676280074028377</v>
          </cell>
          <cell r="AD44">
            <v>28989</v>
          </cell>
          <cell r="AE44">
            <v>1.0469122426868906</v>
          </cell>
          <cell r="AF44">
            <v>28847</v>
          </cell>
          <cell r="AG44">
            <v>0.9951015902583739</v>
          </cell>
          <cell r="AH44">
            <v>29886</v>
          </cell>
          <cell r="AI44">
            <v>1.0360176101501022</v>
          </cell>
          <cell r="AJ44">
            <v>31447</v>
          </cell>
          <cell r="AK44">
            <v>1.0522318142273974</v>
          </cell>
          <cell r="AL44">
            <v>32321</v>
          </cell>
          <cell r="AM44">
            <v>1.0277927942252043</v>
          </cell>
          <cell r="AN44">
            <v>33138</v>
          </cell>
          <cell r="AO44">
            <v>1.0252776832399988</v>
          </cell>
          <cell r="AP44">
            <v>34428</v>
          </cell>
          <cell r="AQ44">
            <v>1.0389281187760275</v>
          </cell>
          <cell r="AR44">
            <v>35096</v>
          </cell>
          <cell r="AS44">
            <v>1.0194028116649239</v>
          </cell>
          <cell r="AT44">
            <v>34943</v>
          </cell>
          <cell r="AU44">
            <v>0.9956405288351949</v>
          </cell>
          <cell r="AV44">
            <v>34715</v>
          </cell>
          <cell r="AW44">
            <v>0.9934750880004579</v>
          </cell>
          <cell r="AX44">
            <v>34402</v>
          </cell>
          <cell r="AY44">
            <v>0.9909837246147198</v>
          </cell>
          <cell r="AZ44">
            <v>34176</v>
          </cell>
          <cell r="BA44">
            <v>0.993430614499157</v>
          </cell>
          <cell r="BB44">
            <v>33749</v>
          </cell>
          <cell r="BC44">
            <v>0.9875058520599251</v>
          </cell>
          <cell r="BD44">
            <v>33428</v>
          </cell>
          <cell r="BE44">
            <v>0.9904886070698391</v>
          </cell>
          <cell r="BF44">
            <v>32891</v>
          </cell>
          <cell r="BG44">
            <v>0.9839356228311595</v>
          </cell>
          <cell r="BH44">
            <v>31841</v>
          </cell>
          <cell r="BI44">
            <v>0.9680763734760269</v>
          </cell>
          <cell r="BJ44">
            <v>30755</v>
          </cell>
          <cell r="BK44">
            <v>0.9658930309977701</v>
          </cell>
          <cell r="BL44">
            <v>29824</v>
          </cell>
          <cell r="BM44">
            <v>0.9697284994309868</v>
          </cell>
          <cell r="BN44">
            <v>29401</v>
          </cell>
          <cell r="BO44">
            <v>0.9858167918454935</v>
          </cell>
          <cell r="BP44">
            <v>29829</v>
          </cell>
          <cell r="BQ44">
            <v>1.0145573279820415</v>
          </cell>
          <cell r="BR44">
            <v>31215</v>
          </cell>
          <cell r="BS44">
            <v>1.046464849642965</v>
          </cell>
          <cell r="BT44">
            <v>32169</v>
          </cell>
          <cell r="BU44">
            <v>1.030562229697261</v>
          </cell>
          <cell r="BV44">
            <v>32711</v>
          </cell>
          <cell r="BW44">
            <v>1.0168485187602971</v>
          </cell>
          <cell r="BX44">
            <v>32723</v>
          </cell>
          <cell r="BY44">
            <v>1.0003668490721775</v>
          </cell>
          <cell r="BZ44">
            <v>32172</v>
          </cell>
          <cell r="CA44">
            <v>0.9831616905540446</v>
          </cell>
          <cell r="CB44">
            <v>31575</v>
          </cell>
          <cell r="CC44">
            <v>0.9814434912346139</v>
          </cell>
          <cell r="CD44">
            <v>31520</v>
          </cell>
          <cell r="CE44">
            <v>0.9982581155977831</v>
          </cell>
          <cell r="CF44">
            <v>31972</v>
          </cell>
          <cell r="CG44">
            <v>1.0143401015228426</v>
          </cell>
          <cell r="CH44">
            <v>32893</v>
          </cell>
          <cell r="CI44">
            <v>1.0288064556486927</v>
          </cell>
          <cell r="CJ44">
            <v>34678</v>
          </cell>
          <cell r="CK44">
            <v>1.0542668652904874</v>
          </cell>
          <cell r="CL44">
            <v>36614</v>
          </cell>
          <cell r="CM44">
            <v>1.0558279024165176</v>
          </cell>
          <cell r="CN44">
            <v>38160</v>
          </cell>
        </row>
        <row r="45">
          <cell r="B45" t="str">
            <v> 80-84</v>
          </cell>
          <cell r="C45">
            <v>16747</v>
          </cell>
          <cell r="D45">
            <v>16609</v>
          </cell>
          <cell r="E45">
            <v>0.9917597181584762</v>
          </cell>
          <cell r="F45">
            <v>16361</v>
          </cell>
          <cell r="G45">
            <v>0.9850683364440965</v>
          </cell>
          <cell r="H45">
            <v>16201</v>
          </cell>
          <cell r="I45">
            <v>0.9902206466597396</v>
          </cell>
          <cell r="J45">
            <v>16108</v>
          </cell>
          <cell r="K45">
            <v>0.9942596136040985</v>
          </cell>
          <cell r="L45">
            <v>16282</v>
          </cell>
          <cell r="M45">
            <v>1.0108020859200397</v>
          </cell>
          <cell r="N45">
            <v>16504</v>
          </cell>
          <cell r="O45">
            <v>1.0136346886131924</v>
          </cell>
          <cell r="P45">
            <v>16486</v>
          </cell>
          <cell r="Q45">
            <v>0.9989093553078041</v>
          </cell>
          <cell r="R45">
            <v>16209</v>
          </cell>
          <cell r="S45">
            <v>0.9831978648550285</v>
          </cell>
          <cell r="T45">
            <v>15942</v>
          </cell>
          <cell r="U45">
            <v>0.9835276698130668</v>
          </cell>
          <cell r="V45">
            <v>15480</v>
          </cell>
          <cell r="W45">
            <v>0.9710199473089951</v>
          </cell>
          <cell r="X45">
            <v>15132</v>
          </cell>
          <cell r="Y45">
            <v>0.9775193798449613</v>
          </cell>
          <cell r="Z45">
            <v>15013</v>
          </cell>
          <cell r="AA45">
            <v>0.9921358710018504</v>
          </cell>
          <cell r="AB45">
            <v>15335</v>
          </cell>
          <cell r="AC45">
            <v>1.0214480783321123</v>
          </cell>
          <cell r="AD45">
            <v>16002</v>
          </cell>
          <cell r="AE45">
            <v>1.043495272253016</v>
          </cell>
          <cell r="AF45">
            <v>17496</v>
          </cell>
          <cell r="AG45">
            <v>1.0933633295838021</v>
          </cell>
          <cell r="AH45">
            <v>18838</v>
          </cell>
          <cell r="AI45">
            <v>1.0767032464563329</v>
          </cell>
          <cell r="AJ45">
            <v>20032</v>
          </cell>
          <cell r="AK45">
            <v>1.063382524684149</v>
          </cell>
          <cell r="AL45">
            <v>21460</v>
          </cell>
          <cell r="AM45">
            <v>1.0712859424920127</v>
          </cell>
          <cell r="AN45">
            <v>22532</v>
          </cell>
          <cell r="AO45">
            <v>1.0499534016775396</v>
          </cell>
          <cell r="AP45">
            <v>22498</v>
          </cell>
          <cell r="AQ45">
            <v>0.9984910349724836</v>
          </cell>
          <cell r="AR45">
            <v>23426</v>
          </cell>
          <cell r="AS45">
            <v>1.041248110943195</v>
          </cell>
          <cell r="AT45">
            <v>24765</v>
          </cell>
          <cell r="AU45">
            <v>1.0571587125416204</v>
          </cell>
          <cell r="AV45">
            <v>25569</v>
          </cell>
          <cell r="AW45">
            <v>1.032465172622653</v>
          </cell>
          <cell r="AX45">
            <v>26312</v>
          </cell>
          <cell r="AY45">
            <v>1.0290586256795338</v>
          </cell>
          <cell r="AZ45">
            <v>27384</v>
          </cell>
          <cell r="BA45">
            <v>1.0407418668288233</v>
          </cell>
          <cell r="BB45">
            <v>28019</v>
          </cell>
          <cell r="BC45">
            <v>1.0231887233420975</v>
          </cell>
          <cell r="BD45">
            <v>27998</v>
          </cell>
          <cell r="BE45">
            <v>0.9992505085834612</v>
          </cell>
          <cell r="BF45">
            <v>27903</v>
          </cell>
          <cell r="BG45">
            <v>0.9966069004928924</v>
          </cell>
          <cell r="BH45">
            <v>27733</v>
          </cell>
          <cell r="BI45">
            <v>0.9939074651471168</v>
          </cell>
          <cell r="BJ45">
            <v>27641</v>
          </cell>
          <cell r="BK45">
            <v>0.9966826524357264</v>
          </cell>
          <cell r="BL45">
            <v>27411</v>
          </cell>
          <cell r="BM45">
            <v>0.9916790275315654</v>
          </cell>
          <cell r="BN45">
            <v>27241</v>
          </cell>
          <cell r="BO45">
            <v>0.9937981102477108</v>
          </cell>
          <cell r="BP45">
            <v>26879</v>
          </cell>
          <cell r="BQ45">
            <v>0.9867112073712418</v>
          </cell>
          <cell r="BR45">
            <v>26073</v>
          </cell>
          <cell r="BS45">
            <v>0.9700137653930577</v>
          </cell>
          <cell r="BT45">
            <v>25253</v>
          </cell>
          <cell r="BU45">
            <v>0.9685498408315115</v>
          </cell>
          <cell r="BV45">
            <v>24585</v>
          </cell>
          <cell r="BW45">
            <v>0.9735476973032907</v>
          </cell>
          <cell r="BX45">
            <v>24344</v>
          </cell>
          <cell r="BY45">
            <v>0.9901972747610331</v>
          </cell>
          <cell r="BZ45">
            <v>24813</v>
          </cell>
          <cell r="CA45">
            <v>1.0192655274400262</v>
          </cell>
          <cell r="CB45">
            <v>26058</v>
          </cell>
          <cell r="CC45">
            <v>1.0501753113287389</v>
          </cell>
          <cell r="CD45">
            <v>26915</v>
          </cell>
          <cell r="CE45">
            <v>1.032888172538184</v>
          </cell>
          <cell r="CF45">
            <v>27415</v>
          </cell>
          <cell r="CG45">
            <v>1.0185770016719302</v>
          </cell>
          <cell r="CH45">
            <v>27471</v>
          </cell>
          <cell r="CI45">
            <v>1.0020426773664053</v>
          </cell>
          <cell r="CJ45">
            <v>27066</v>
          </cell>
          <cell r="CK45">
            <v>0.9852571802992246</v>
          </cell>
          <cell r="CL45">
            <v>26657</v>
          </cell>
          <cell r="CM45">
            <v>0.9848887903642947</v>
          </cell>
          <cell r="CN45">
            <v>26700</v>
          </cell>
        </row>
        <row r="46">
          <cell r="B46" t="str">
            <v> 85-89</v>
          </cell>
          <cell r="C46">
            <v>5354</v>
          </cell>
          <cell r="D46">
            <v>6481</v>
          </cell>
          <cell r="E46">
            <v>1.210496824803885</v>
          </cell>
          <cell r="F46">
            <v>7590</v>
          </cell>
          <cell r="G46">
            <v>1.171115568585095</v>
          </cell>
          <cell r="H46">
            <v>8542</v>
          </cell>
          <cell r="I46">
            <v>1.1254281949934124</v>
          </cell>
          <cell r="J46">
            <v>9094</v>
          </cell>
          <cell r="K46">
            <v>1.0646218684148911</v>
          </cell>
          <cell r="L46">
            <v>9370</v>
          </cell>
          <cell r="M46">
            <v>1.0303496811084232</v>
          </cell>
          <cell r="N46">
            <v>9370</v>
          </cell>
          <cell r="O46">
            <v>1</v>
          </cell>
          <cell r="P46">
            <v>9326</v>
          </cell>
          <cell r="Q46">
            <v>0.9953041622198506</v>
          </cell>
          <cell r="R46">
            <v>9341</v>
          </cell>
          <cell r="S46">
            <v>1.0016084066051898</v>
          </cell>
          <cell r="T46">
            <v>9397</v>
          </cell>
          <cell r="U46">
            <v>1.005995075473718</v>
          </cell>
          <cell r="V46">
            <v>9619</v>
          </cell>
          <cell r="W46">
            <v>1.023624561030116</v>
          </cell>
          <cell r="X46">
            <v>9846</v>
          </cell>
          <cell r="Y46">
            <v>1.0235991267283502</v>
          </cell>
          <cell r="Z46">
            <v>9906</v>
          </cell>
          <cell r="AA46">
            <v>1.0060938452163315</v>
          </cell>
          <cell r="AB46">
            <v>9803</v>
          </cell>
          <cell r="AC46">
            <v>0.9896022612558045</v>
          </cell>
          <cell r="AD46">
            <v>9716</v>
          </cell>
          <cell r="AE46">
            <v>0.991125165765582</v>
          </cell>
          <cell r="AF46">
            <v>9525</v>
          </cell>
          <cell r="AG46">
            <v>0.9803417044051049</v>
          </cell>
          <cell r="AH46">
            <v>9414</v>
          </cell>
          <cell r="AI46">
            <v>0.9883464566929134</v>
          </cell>
          <cell r="AJ46">
            <v>9436</v>
          </cell>
          <cell r="AK46">
            <v>1.0023369449755684</v>
          </cell>
          <cell r="AL46">
            <v>9740</v>
          </cell>
          <cell r="AM46">
            <v>1.0322170411191183</v>
          </cell>
          <cell r="AN46">
            <v>10279</v>
          </cell>
          <cell r="AO46">
            <v>1.0553388090349076</v>
          </cell>
          <cell r="AP46">
            <v>11380</v>
          </cell>
          <cell r="AQ46">
            <v>1.1071115867302266</v>
          </cell>
          <cell r="AR46">
            <v>12349</v>
          </cell>
          <cell r="AS46">
            <v>1.0851493848857645</v>
          </cell>
          <cell r="AT46">
            <v>13195</v>
          </cell>
          <cell r="AU46">
            <v>1.0685075714632764</v>
          </cell>
          <cell r="AV46">
            <v>14220</v>
          </cell>
          <cell r="AW46">
            <v>1.0776809397499052</v>
          </cell>
          <cell r="AX46">
            <v>15008</v>
          </cell>
          <cell r="AY46">
            <v>1.0554149085794655</v>
          </cell>
          <cell r="AZ46">
            <v>15070</v>
          </cell>
          <cell r="BA46">
            <v>1.004131130063966</v>
          </cell>
          <cell r="BB46">
            <v>15829</v>
          </cell>
          <cell r="BC46">
            <v>1.0503649635036496</v>
          </cell>
          <cell r="BD46">
            <v>16870</v>
          </cell>
          <cell r="BE46">
            <v>1.0657653673636995</v>
          </cell>
          <cell r="BF46">
            <v>17553</v>
          </cell>
          <cell r="BG46">
            <v>1.040486069946651</v>
          </cell>
          <cell r="BH46">
            <v>18176</v>
          </cell>
          <cell r="BI46">
            <v>1.035492508403122</v>
          </cell>
          <cell r="BJ46">
            <v>18977</v>
          </cell>
          <cell r="BK46">
            <v>1.044069102112676</v>
          </cell>
          <cell r="BL46">
            <v>19539</v>
          </cell>
          <cell r="BM46">
            <v>1.029614796859356</v>
          </cell>
          <cell r="BN46">
            <v>19644</v>
          </cell>
          <cell r="BO46">
            <v>1.0053738676493167</v>
          </cell>
          <cell r="BP46">
            <v>19685</v>
          </cell>
          <cell r="BQ46">
            <v>1.0020871512930156</v>
          </cell>
          <cell r="BR46">
            <v>19664</v>
          </cell>
          <cell r="BS46">
            <v>0.9989331978663958</v>
          </cell>
          <cell r="BT46">
            <v>19711</v>
          </cell>
          <cell r="BU46">
            <v>1.0023901545972336</v>
          </cell>
          <cell r="BV46">
            <v>19683</v>
          </cell>
          <cell r="BW46">
            <v>0.9985794733904926</v>
          </cell>
          <cell r="BX46">
            <v>19677</v>
          </cell>
          <cell r="BY46">
            <v>0.9996951684194483</v>
          </cell>
          <cell r="BZ46">
            <v>19505</v>
          </cell>
          <cell r="CA46">
            <v>0.9912588301062154</v>
          </cell>
          <cell r="CB46">
            <v>18982</v>
          </cell>
          <cell r="CC46">
            <v>0.9731863624711612</v>
          </cell>
          <cell r="CD46">
            <v>18471</v>
          </cell>
          <cell r="CE46">
            <v>0.973079759772416</v>
          </cell>
          <cell r="CF46">
            <v>18099</v>
          </cell>
          <cell r="CG46">
            <v>0.9798603215851875</v>
          </cell>
          <cell r="CH46">
            <v>18056</v>
          </cell>
          <cell r="CI46">
            <v>0.9976241781313885</v>
          </cell>
          <cell r="CJ46">
            <v>18543</v>
          </cell>
          <cell r="CK46">
            <v>1.0269716437749226</v>
          </cell>
          <cell r="CL46">
            <v>19585</v>
          </cell>
          <cell r="CM46">
            <v>1.0561937119128513</v>
          </cell>
          <cell r="CN46">
            <v>20302</v>
          </cell>
        </row>
        <row r="47">
          <cell r="B47" t="str">
            <v> 90+</v>
          </cell>
          <cell r="C47">
            <v>2298</v>
          </cell>
          <cell r="D47">
            <v>2061</v>
          </cell>
          <cell r="E47">
            <v>0.8968668407310705</v>
          </cell>
          <cell r="F47">
            <v>1889</v>
          </cell>
          <cell r="G47">
            <v>0.9165453663270258</v>
          </cell>
          <cell r="H47">
            <v>1779</v>
          </cell>
          <cell r="I47">
            <v>0.9417681312863949</v>
          </cell>
          <cell r="J47">
            <v>1973</v>
          </cell>
          <cell r="K47">
            <v>1.1090500281056774</v>
          </cell>
          <cell r="L47">
            <v>2312</v>
          </cell>
          <cell r="M47">
            <v>1.17181956411556</v>
          </cell>
          <cell r="N47">
            <v>2755</v>
          </cell>
          <cell r="O47">
            <v>1.1916089965397925</v>
          </cell>
          <cell r="P47">
            <v>3184</v>
          </cell>
          <cell r="Q47">
            <v>1.1557168784029037</v>
          </cell>
          <cell r="R47">
            <v>3550</v>
          </cell>
          <cell r="S47">
            <v>1.1149497487437185</v>
          </cell>
          <cell r="T47">
            <v>3855</v>
          </cell>
          <cell r="U47">
            <v>1.0859154929577466</v>
          </cell>
          <cell r="V47">
            <v>4096</v>
          </cell>
          <cell r="W47">
            <v>1.0625162127107652</v>
          </cell>
          <cell r="X47">
            <v>4260</v>
          </cell>
          <cell r="Y47">
            <v>1.0400390625</v>
          </cell>
          <cell r="Z47">
            <v>4412</v>
          </cell>
          <cell r="AA47">
            <v>1.035680751173709</v>
          </cell>
          <cell r="AB47">
            <v>4575</v>
          </cell>
          <cell r="AC47">
            <v>1.036944696282865</v>
          </cell>
          <cell r="AD47">
            <v>4746</v>
          </cell>
          <cell r="AE47">
            <v>1.0373770491803278</v>
          </cell>
          <cell r="AF47">
            <v>4981</v>
          </cell>
          <cell r="AG47">
            <v>1.0495153813737885</v>
          </cell>
          <cell r="AH47">
            <v>5184</v>
          </cell>
          <cell r="AI47">
            <v>1.0407548685003012</v>
          </cell>
          <cell r="AJ47">
            <v>5308</v>
          </cell>
          <cell r="AK47">
            <v>1.0239197530864197</v>
          </cell>
          <cell r="AL47">
            <v>5362</v>
          </cell>
          <cell r="AM47">
            <v>1.0101733232856067</v>
          </cell>
          <cell r="AN47">
            <v>5445</v>
          </cell>
          <cell r="AO47">
            <v>1.015479298769116</v>
          </cell>
          <cell r="AP47">
            <v>5515</v>
          </cell>
          <cell r="AQ47">
            <v>1.0128558310376492</v>
          </cell>
          <cell r="AR47">
            <v>5615</v>
          </cell>
          <cell r="AS47">
            <v>1.0181323662737987</v>
          </cell>
          <cell r="AT47">
            <v>5751</v>
          </cell>
          <cell r="AU47">
            <v>1.0242208370436332</v>
          </cell>
          <cell r="AV47">
            <v>6006</v>
          </cell>
          <cell r="AW47">
            <v>1.0443401147626499</v>
          </cell>
          <cell r="AX47">
            <v>6398</v>
          </cell>
          <cell r="AY47">
            <v>1.0652680652680653</v>
          </cell>
          <cell r="AZ47">
            <v>7096</v>
          </cell>
          <cell r="BA47">
            <v>1.109096592685214</v>
          </cell>
          <cell r="BB47">
            <v>7716</v>
          </cell>
          <cell r="BC47">
            <v>1.0873731679819616</v>
          </cell>
          <cell r="BD47">
            <v>8267</v>
          </cell>
          <cell r="BE47">
            <v>1.071410057024365</v>
          </cell>
          <cell r="BF47">
            <v>8981</v>
          </cell>
          <cell r="BG47">
            <v>1.086367485182049</v>
          </cell>
          <cell r="BH47">
            <v>9623</v>
          </cell>
          <cell r="BI47">
            <v>1.071484244516201</v>
          </cell>
          <cell r="BJ47">
            <v>10008</v>
          </cell>
          <cell r="BK47">
            <v>1.0400083134157747</v>
          </cell>
          <cell r="BL47">
            <v>10771</v>
          </cell>
          <cell r="BM47">
            <v>1.0762390087929656</v>
          </cell>
          <cell r="BN47">
            <v>11663</v>
          </cell>
          <cell r="BO47">
            <v>1.08281496611271</v>
          </cell>
          <cell r="BP47">
            <v>12425</v>
          </cell>
          <cell r="BQ47">
            <v>1.0653348195147045</v>
          </cell>
          <cell r="BR47">
            <v>13111</v>
          </cell>
          <cell r="BS47">
            <v>1.0552112676056338</v>
          </cell>
          <cell r="BT47">
            <v>13754</v>
          </cell>
          <cell r="BU47">
            <v>1.0490427884982076</v>
          </cell>
          <cell r="BV47">
            <v>14492</v>
          </cell>
          <cell r="BW47">
            <v>1.0536571179293297</v>
          </cell>
          <cell r="BX47">
            <v>15036</v>
          </cell>
          <cell r="BY47">
            <v>1.0375379519735026</v>
          </cell>
          <cell r="BZ47">
            <v>15476</v>
          </cell>
          <cell r="CA47">
            <v>1.0292631018888</v>
          </cell>
          <cell r="CB47">
            <v>15845</v>
          </cell>
          <cell r="CC47">
            <v>1.0238433703799432</v>
          </cell>
          <cell r="CD47">
            <v>16251</v>
          </cell>
          <cell r="CE47">
            <v>1.0256232249921111</v>
          </cell>
          <cell r="CF47">
            <v>16692</v>
          </cell>
          <cell r="CG47">
            <v>1.0271367915820564</v>
          </cell>
          <cell r="CH47">
            <v>17033</v>
          </cell>
          <cell r="CI47">
            <v>1.0204289479990414</v>
          </cell>
          <cell r="CJ47">
            <v>17221</v>
          </cell>
          <cell r="CK47">
            <v>1.011037397992133</v>
          </cell>
          <cell r="CL47">
            <v>17147</v>
          </cell>
          <cell r="CM47">
            <v>0.9957029208524476</v>
          </cell>
          <cell r="CN47">
            <v>17137</v>
          </cell>
        </row>
        <row r="48">
          <cell r="B48" t="str">
            <v>Ženy</v>
          </cell>
          <cell r="C48">
            <v>643042</v>
          </cell>
          <cell r="D48">
            <v>642090</v>
          </cell>
          <cell r="E48">
            <v>0.9985195368265214</v>
          </cell>
          <cell r="F48">
            <v>641108</v>
          </cell>
          <cell r="G48">
            <v>0.9984706193835755</v>
          </cell>
          <cell r="H48">
            <v>640090</v>
          </cell>
          <cell r="I48">
            <v>0.9984121240103071</v>
          </cell>
          <cell r="J48">
            <v>639029</v>
          </cell>
          <cell r="K48">
            <v>0.9983424205971035</v>
          </cell>
          <cell r="L48">
            <v>637908</v>
          </cell>
          <cell r="M48">
            <v>0.9982457760132951</v>
          </cell>
          <cell r="N48">
            <v>636731</v>
          </cell>
          <cell r="O48">
            <v>0.998154906350132</v>
          </cell>
          <cell r="P48">
            <v>635488</v>
          </cell>
          <cell r="Q48">
            <v>0.998047841239079</v>
          </cell>
          <cell r="R48">
            <v>634174</v>
          </cell>
          <cell r="S48">
            <v>0.9979322976987763</v>
          </cell>
          <cell r="T48">
            <v>632777</v>
          </cell>
          <cell r="U48">
            <v>0.9977971345403628</v>
          </cell>
          <cell r="V48">
            <v>631300</v>
          </cell>
          <cell r="W48">
            <v>0.9976658443653925</v>
          </cell>
          <cell r="X48">
            <v>629731</v>
          </cell>
          <cell r="Y48">
            <v>0.997514652304768</v>
          </cell>
          <cell r="Z48">
            <v>628066</v>
          </cell>
          <cell r="AA48">
            <v>0.9973560139170534</v>
          </cell>
          <cell r="AB48">
            <v>626292</v>
          </cell>
          <cell r="AC48">
            <v>0.997175456082641</v>
          </cell>
          <cell r="AD48">
            <v>624408</v>
          </cell>
          <cell r="AE48">
            <v>0.9969918185127704</v>
          </cell>
          <cell r="AF48">
            <v>622379</v>
          </cell>
          <cell r="AG48">
            <v>0.996750522094528</v>
          </cell>
          <cell r="AH48">
            <v>620212</v>
          </cell>
          <cell r="AI48">
            <v>0.9965181987181444</v>
          </cell>
          <cell r="AJ48">
            <v>617899</v>
          </cell>
          <cell r="AK48">
            <v>0.9962706300426306</v>
          </cell>
          <cell r="AL48">
            <v>615435</v>
          </cell>
          <cell r="AM48">
            <v>0.9960122932712304</v>
          </cell>
          <cell r="AN48">
            <v>612812</v>
          </cell>
          <cell r="AO48">
            <v>0.9957379739533826</v>
          </cell>
          <cell r="AP48">
            <v>610045</v>
          </cell>
          <cell r="AQ48">
            <v>0.995484748993166</v>
          </cell>
          <cell r="AR48">
            <v>607119</v>
          </cell>
          <cell r="AS48">
            <v>0.9952036325189125</v>
          </cell>
          <cell r="AT48">
            <v>604056</v>
          </cell>
          <cell r="AU48">
            <v>0.9949548605792274</v>
          </cell>
          <cell r="AV48">
            <v>600866</v>
          </cell>
          <cell r="AW48">
            <v>0.9947190326724674</v>
          </cell>
          <cell r="AX48">
            <v>597560</v>
          </cell>
          <cell r="AY48">
            <v>0.9944979413047168</v>
          </cell>
          <cell r="AZ48">
            <v>594166</v>
          </cell>
          <cell r="BA48">
            <v>0.9943202356248745</v>
          </cell>
          <cell r="BB48">
            <v>590647</v>
          </cell>
          <cell r="BC48">
            <v>0.9940774127095795</v>
          </cell>
          <cell r="BD48">
            <v>587033</v>
          </cell>
          <cell r="BE48">
            <v>0.9938812861150569</v>
          </cell>
          <cell r="BF48">
            <v>583322</v>
          </cell>
          <cell r="BG48">
            <v>0.9936783792393272</v>
          </cell>
          <cell r="BH48">
            <v>579544</v>
          </cell>
          <cell r="BI48">
            <v>0.9935233027384532</v>
          </cell>
          <cell r="BJ48">
            <v>575709</v>
          </cell>
          <cell r="BK48">
            <v>0.9933827284899852</v>
          </cell>
          <cell r="BL48">
            <v>571823</v>
          </cell>
          <cell r="BM48">
            <v>0.9932500620973443</v>
          </cell>
          <cell r="BN48">
            <v>567898</v>
          </cell>
          <cell r="BO48">
            <v>0.9931359878843629</v>
          </cell>
          <cell r="BP48">
            <v>563939</v>
          </cell>
          <cell r="BQ48">
            <v>0.9930286776850773</v>
          </cell>
          <cell r="BR48">
            <v>559959</v>
          </cell>
          <cell r="BS48">
            <v>0.9929424991000799</v>
          </cell>
          <cell r="BT48">
            <v>555953</v>
          </cell>
          <cell r="BU48">
            <v>0.9928459047894578</v>
          </cell>
          <cell r="BV48">
            <v>551916</v>
          </cell>
          <cell r="BW48">
            <v>0.9927385948092734</v>
          </cell>
          <cell r="BX48">
            <v>547880</v>
          </cell>
          <cell r="BY48">
            <v>0.9926872929938614</v>
          </cell>
          <cell r="BZ48">
            <v>543823</v>
          </cell>
          <cell r="CA48">
            <v>0.9925950938161642</v>
          </cell>
          <cell r="CB48">
            <v>539752</v>
          </cell>
          <cell r="CC48">
            <v>0.9925141084507275</v>
          </cell>
          <cell r="CD48">
            <v>535659</v>
          </cell>
          <cell r="CE48">
            <v>0.9924168877558582</v>
          </cell>
          <cell r="CF48">
            <v>531551</v>
          </cell>
          <cell r="CG48">
            <v>0.992330941886536</v>
          </cell>
          <cell r="CH48">
            <v>527430</v>
          </cell>
          <cell r="CI48">
            <v>0.9922472161655231</v>
          </cell>
          <cell r="CJ48">
            <v>523290</v>
          </cell>
          <cell r="CK48">
            <v>0.9921506171435072</v>
          </cell>
          <cell r="CL48">
            <v>519133</v>
          </cell>
          <cell r="CM48">
            <v>0.9920560301171435</v>
          </cell>
          <cell r="CN48">
            <v>514954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plátkový kalendář"/>
      <sheetName val="rozpočet projektu"/>
      <sheetName val="stavební rozpočet"/>
      <sheetName val="harmonogram"/>
      <sheetName val="management"/>
      <sheetName val="Provozní výdaje"/>
      <sheetName val="náklady"/>
      <sheetName val="mužstva"/>
      <sheetName val="zimní příprava"/>
    </sheetNames>
    <sheetDataSet>
      <sheetData sheetId="4">
        <row r="9">
          <cell r="F9">
            <v>130.25625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P model"/>
      <sheetName val="VST-Rozpočet"/>
      <sheetName val="VST-Financování"/>
      <sheetName val="VST-Úvěr"/>
      <sheetName val="Dem-MSK"/>
      <sheetName val="Dem-ZLK"/>
      <sheetName val="Dem-OLK"/>
      <sheetName val="Dem-JMK"/>
      <sheetName val="Pot-MSK"/>
      <sheetName val="Pot-ZLK"/>
      <sheetName val="Pot-OLK"/>
      <sheetName val="Pot-JMK"/>
      <sheetName val="Kon-ORT"/>
      <sheetName val="Kon-LAZ"/>
      <sheetName val="VST-Poptávka"/>
      <sheetName val="VST-Kalkulace"/>
      <sheetName val="VST-Výnosy"/>
      <sheetName val="VST-Náklady"/>
      <sheetName val="KALKULACE"/>
      <sheetName val="FINANČNÍ PLÁN"/>
      <sheetName val="VÝSLEDOVKA"/>
      <sheetName val="ROZVAHA"/>
      <sheetName val="CASH FLOW"/>
      <sheetName val="UDRŽITELNOST"/>
      <sheetName val="EFEKTIVNOST"/>
      <sheetName val="CITLIVOST"/>
      <sheetName val="NÁVRATNOST"/>
    </sheetNames>
    <sheetDataSet>
      <sheetData sheetId="4">
        <row r="5">
          <cell r="B5" t="str">
            <v>Věková skupina</v>
          </cell>
          <cell r="C5">
            <v>2005</v>
          </cell>
          <cell r="D5">
            <v>2006</v>
          </cell>
          <cell r="E5" t="str">
            <v>Index</v>
          </cell>
          <cell r="F5">
            <v>2007</v>
          </cell>
          <cell r="G5" t="str">
            <v>Index</v>
          </cell>
          <cell r="H5">
            <v>2008</v>
          </cell>
          <cell r="I5" t="str">
            <v>Index</v>
          </cell>
          <cell r="J5">
            <v>2009</v>
          </cell>
          <cell r="K5" t="str">
            <v>Index</v>
          </cell>
          <cell r="L5">
            <v>2010</v>
          </cell>
          <cell r="M5" t="str">
            <v>Index</v>
          </cell>
          <cell r="N5">
            <v>2011</v>
          </cell>
          <cell r="O5" t="str">
            <v>Index</v>
          </cell>
          <cell r="P5">
            <v>2012</v>
          </cell>
          <cell r="Q5" t="str">
            <v>Index</v>
          </cell>
          <cell r="R5">
            <v>2013</v>
          </cell>
          <cell r="S5" t="str">
            <v>Index</v>
          </cell>
          <cell r="T5">
            <v>2014</v>
          </cell>
          <cell r="U5" t="str">
            <v>Index</v>
          </cell>
          <cell r="V5">
            <v>2015</v>
          </cell>
          <cell r="W5" t="str">
            <v>Index</v>
          </cell>
          <cell r="X5">
            <v>2016</v>
          </cell>
          <cell r="Y5" t="str">
            <v>Index</v>
          </cell>
          <cell r="Z5">
            <v>2017</v>
          </cell>
          <cell r="AA5" t="str">
            <v>Index</v>
          </cell>
          <cell r="AB5">
            <v>2018</v>
          </cell>
          <cell r="AC5" t="str">
            <v>Index</v>
          </cell>
          <cell r="AD5">
            <v>2019</v>
          </cell>
          <cell r="AE5" t="str">
            <v>Index</v>
          </cell>
          <cell r="AF5">
            <v>2020</v>
          </cell>
          <cell r="AG5" t="str">
            <v>Index</v>
          </cell>
          <cell r="AH5">
            <v>2021</v>
          </cell>
          <cell r="AI5" t="str">
            <v>Index</v>
          </cell>
          <cell r="AJ5">
            <v>2022</v>
          </cell>
          <cell r="AK5" t="str">
            <v>Index</v>
          </cell>
          <cell r="AL5">
            <v>2023</v>
          </cell>
          <cell r="AM5" t="str">
            <v>Index</v>
          </cell>
          <cell r="AN5">
            <v>2024</v>
          </cell>
          <cell r="AO5" t="str">
            <v>Index</v>
          </cell>
          <cell r="AP5">
            <v>2025</v>
          </cell>
          <cell r="AQ5" t="str">
            <v>Index</v>
          </cell>
          <cell r="AR5">
            <v>2026</v>
          </cell>
          <cell r="AS5" t="str">
            <v>Index</v>
          </cell>
          <cell r="AT5">
            <v>2027</v>
          </cell>
          <cell r="AU5" t="str">
            <v>Index</v>
          </cell>
          <cell r="AV5">
            <v>2028</v>
          </cell>
          <cell r="AW5" t="str">
            <v>Index</v>
          </cell>
          <cell r="AX5">
            <v>2029</v>
          </cell>
          <cell r="AY5" t="str">
            <v>Index</v>
          </cell>
          <cell r="AZ5">
            <v>2030</v>
          </cell>
          <cell r="BA5" t="str">
            <v>Index</v>
          </cell>
          <cell r="BB5">
            <v>2031</v>
          </cell>
          <cell r="BC5" t="str">
            <v>Index</v>
          </cell>
          <cell r="BD5">
            <v>2032</v>
          </cell>
          <cell r="BE5" t="str">
            <v>Index</v>
          </cell>
          <cell r="BF5">
            <v>2033</v>
          </cell>
          <cell r="BG5" t="str">
            <v>Index</v>
          </cell>
          <cell r="BH5">
            <v>2034</v>
          </cell>
          <cell r="BI5" t="str">
            <v>Index</v>
          </cell>
          <cell r="BJ5">
            <v>2035</v>
          </cell>
          <cell r="BK5" t="str">
            <v>Index</v>
          </cell>
          <cell r="BL5">
            <v>2036</v>
          </cell>
          <cell r="BM5" t="str">
            <v>Index</v>
          </cell>
          <cell r="BN5">
            <v>2037</v>
          </cell>
          <cell r="BO5" t="str">
            <v>Index</v>
          </cell>
          <cell r="BP5">
            <v>2038</v>
          </cell>
          <cell r="BQ5" t="str">
            <v>Index</v>
          </cell>
          <cell r="BR5">
            <v>2039</v>
          </cell>
          <cell r="BS5" t="str">
            <v>Index</v>
          </cell>
          <cell r="BT5">
            <v>2040</v>
          </cell>
          <cell r="BU5" t="str">
            <v>Index</v>
          </cell>
          <cell r="BV5">
            <v>2041</v>
          </cell>
          <cell r="BW5" t="str">
            <v>Index</v>
          </cell>
          <cell r="BX5">
            <v>2042</v>
          </cell>
          <cell r="BY5" t="str">
            <v>Index</v>
          </cell>
          <cell r="BZ5">
            <v>2043</v>
          </cell>
          <cell r="CA5" t="str">
            <v>Index</v>
          </cell>
          <cell r="CB5">
            <v>2044</v>
          </cell>
          <cell r="CC5" t="str">
            <v>Index</v>
          </cell>
          <cell r="CD5">
            <v>2045</v>
          </cell>
          <cell r="CE5" t="str">
            <v>Index</v>
          </cell>
          <cell r="CF5">
            <v>2046</v>
          </cell>
          <cell r="CG5" t="str">
            <v>Index</v>
          </cell>
          <cell r="CH5">
            <v>2047</v>
          </cell>
          <cell r="CI5" t="str">
            <v>Index</v>
          </cell>
          <cell r="CJ5">
            <v>2048</v>
          </cell>
          <cell r="CK5" t="str">
            <v>Index</v>
          </cell>
          <cell r="CL5">
            <v>2049</v>
          </cell>
          <cell r="CM5" t="str">
            <v>Index</v>
          </cell>
          <cell r="CN5">
            <v>2050</v>
          </cell>
        </row>
        <row r="6">
          <cell r="B6" t="str">
            <v>   0-4</v>
          </cell>
          <cell r="C6">
            <v>29093</v>
          </cell>
          <cell r="D6">
            <v>29157</v>
          </cell>
          <cell r="E6">
            <v>1.0021998418863645</v>
          </cell>
          <cell r="F6">
            <v>29340</v>
          </cell>
          <cell r="G6">
            <v>1.0062763658812635</v>
          </cell>
          <cell r="H6">
            <v>29466</v>
          </cell>
          <cell r="I6">
            <v>1.0042944785276073</v>
          </cell>
          <cell r="J6">
            <v>29498</v>
          </cell>
          <cell r="K6">
            <v>1.0010859974207562</v>
          </cell>
          <cell r="L6">
            <v>29454</v>
          </cell>
          <cell r="M6">
            <v>0.9985083734490474</v>
          </cell>
          <cell r="N6">
            <v>29387</v>
          </cell>
          <cell r="O6">
            <v>0.9977252665172812</v>
          </cell>
          <cell r="P6">
            <v>29297</v>
          </cell>
          <cell r="Q6">
            <v>0.996937421308742</v>
          </cell>
          <cell r="R6">
            <v>29184</v>
          </cell>
          <cell r="S6">
            <v>0.9961429497900809</v>
          </cell>
          <cell r="T6">
            <v>29043</v>
          </cell>
          <cell r="U6">
            <v>0.9951685855263158</v>
          </cell>
          <cell r="V6">
            <v>28867</v>
          </cell>
          <cell r="W6">
            <v>0.9939400199703887</v>
          </cell>
          <cell r="X6">
            <v>28650</v>
          </cell>
          <cell r="Y6">
            <v>0.9924827657879239</v>
          </cell>
          <cell r="Z6">
            <v>28390</v>
          </cell>
          <cell r="AA6">
            <v>0.9909249563699826</v>
          </cell>
          <cell r="AB6">
            <v>28084</v>
          </cell>
          <cell r="AC6">
            <v>0.9892215568862276</v>
          </cell>
          <cell r="AD6">
            <v>27735</v>
          </cell>
          <cell r="AE6">
            <v>0.9875729952998148</v>
          </cell>
          <cell r="AF6">
            <v>27337</v>
          </cell>
          <cell r="AG6">
            <v>0.9856499008473049</v>
          </cell>
          <cell r="AH6">
            <v>26897</v>
          </cell>
          <cell r="AI6">
            <v>0.9839045981636609</v>
          </cell>
          <cell r="AJ6">
            <v>26421</v>
          </cell>
          <cell r="AK6">
            <v>0.9823028590549132</v>
          </cell>
          <cell r="AL6">
            <v>25915</v>
          </cell>
          <cell r="AM6">
            <v>0.9808485674274251</v>
          </cell>
          <cell r="AN6">
            <v>25396</v>
          </cell>
          <cell r="AO6">
            <v>0.9799729886166313</v>
          </cell>
          <cell r="AP6">
            <v>24874</v>
          </cell>
          <cell r="AQ6">
            <v>0.9794455819814144</v>
          </cell>
          <cell r="AR6">
            <v>24367</v>
          </cell>
          <cell r="AS6">
            <v>0.9796172710460722</v>
          </cell>
          <cell r="AT6">
            <v>23890</v>
          </cell>
          <cell r="AU6">
            <v>0.9804243444002134</v>
          </cell>
          <cell r="AV6">
            <v>23462</v>
          </cell>
          <cell r="AW6">
            <v>0.9820845542067811</v>
          </cell>
          <cell r="AX6">
            <v>23092</v>
          </cell>
          <cell r="AY6">
            <v>0.9842298184298014</v>
          </cell>
          <cell r="AZ6">
            <v>22791</v>
          </cell>
          <cell r="BA6">
            <v>0.9869651827472717</v>
          </cell>
          <cell r="BB6">
            <v>22532</v>
          </cell>
          <cell r="BC6">
            <v>0.9886358650344435</v>
          </cell>
          <cell r="BD6">
            <v>22310</v>
          </cell>
          <cell r="BE6">
            <v>0.9901473459968045</v>
          </cell>
          <cell r="BF6">
            <v>22124</v>
          </cell>
          <cell r="BG6">
            <v>0.9916629314208875</v>
          </cell>
          <cell r="BH6">
            <v>21963</v>
          </cell>
          <cell r="BI6">
            <v>0.9927228349303924</v>
          </cell>
          <cell r="BJ6">
            <v>21819</v>
          </cell>
          <cell r="BK6">
            <v>0.9934435186449938</v>
          </cell>
          <cell r="BL6">
            <v>21714</v>
          </cell>
          <cell r="BM6">
            <v>0.9951876804619827</v>
          </cell>
          <cell r="BN6">
            <v>21633</v>
          </cell>
          <cell r="BO6">
            <v>0.9962696877590494</v>
          </cell>
          <cell r="BP6">
            <v>21564</v>
          </cell>
          <cell r="BQ6">
            <v>0.9968104285119955</v>
          </cell>
          <cell r="BR6">
            <v>21497</v>
          </cell>
          <cell r="BS6">
            <v>0.9968929697644222</v>
          </cell>
          <cell r="BT6">
            <v>21428</v>
          </cell>
          <cell r="BU6">
            <v>0.996790249802298</v>
          </cell>
          <cell r="BV6">
            <v>21345</v>
          </cell>
          <cell r="BW6">
            <v>0.9961265633750234</v>
          </cell>
          <cell r="BX6">
            <v>21247</v>
          </cell>
          <cell r="BY6">
            <v>0.9954087608339189</v>
          </cell>
          <cell r="BZ6">
            <v>21129</v>
          </cell>
          <cell r="CA6">
            <v>0.9944462747682026</v>
          </cell>
          <cell r="CB6">
            <v>20992</v>
          </cell>
          <cell r="CC6">
            <v>0.993516020635146</v>
          </cell>
          <cell r="CD6">
            <v>20830</v>
          </cell>
          <cell r="CE6">
            <v>0.9922827743902439</v>
          </cell>
          <cell r="CF6">
            <v>20646</v>
          </cell>
          <cell r="CG6">
            <v>0.9911665866538646</v>
          </cell>
          <cell r="CH6">
            <v>20439</v>
          </cell>
          <cell r="CI6">
            <v>0.9899738448125545</v>
          </cell>
          <cell r="CJ6">
            <v>20212</v>
          </cell>
          <cell r="CK6">
            <v>0.9888937814961593</v>
          </cell>
          <cell r="CL6">
            <v>19966</v>
          </cell>
          <cell r="CM6">
            <v>0.9878290124678409</v>
          </cell>
          <cell r="CN6">
            <v>19705</v>
          </cell>
        </row>
        <row r="7">
          <cell r="B7" t="str">
            <v>   5-9</v>
          </cell>
          <cell r="C7">
            <v>29105</v>
          </cell>
          <cell r="D7">
            <v>28863</v>
          </cell>
          <cell r="E7">
            <v>0.9916852774437382</v>
          </cell>
          <cell r="F7">
            <v>28609</v>
          </cell>
          <cell r="G7">
            <v>0.9911998059799744</v>
          </cell>
          <cell r="H7">
            <v>28663</v>
          </cell>
          <cell r="I7">
            <v>1.0018875179139433</v>
          </cell>
          <cell r="J7">
            <v>28874</v>
          </cell>
          <cell r="K7">
            <v>1.0073614066915535</v>
          </cell>
          <cell r="L7">
            <v>29053</v>
          </cell>
          <cell r="M7">
            <v>1.0061993488952</v>
          </cell>
          <cell r="N7">
            <v>29114</v>
          </cell>
          <cell r="O7">
            <v>1.0020996110556568</v>
          </cell>
          <cell r="P7">
            <v>29301</v>
          </cell>
          <cell r="Q7">
            <v>1.006423026722539</v>
          </cell>
          <cell r="R7">
            <v>29424</v>
          </cell>
          <cell r="S7">
            <v>1.0041978089485</v>
          </cell>
          <cell r="T7">
            <v>29458</v>
          </cell>
          <cell r="U7">
            <v>1.0011555193039696</v>
          </cell>
          <cell r="V7">
            <v>29413</v>
          </cell>
          <cell r="W7">
            <v>0.9984724013850227</v>
          </cell>
          <cell r="X7">
            <v>29345</v>
          </cell>
          <cell r="Y7">
            <v>0.9976880970999218</v>
          </cell>
          <cell r="Z7">
            <v>29257</v>
          </cell>
          <cell r="AA7">
            <v>0.9970011927074459</v>
          </cell>
          <cell r="AB7">
            <v>29144</v>
          </cell>
          <cell r="AC7">
            <v>0.9961376764534983</v>
          </cell>
          <cell r="AD7">
            <v>29002</v>
          </cell>
          <cell r="AE7">
            <v>0.9951276420532528</v>
          </cell>
          <cell r="AF7">
            <v>28827</v>
          </cell>
          <cell r="AG7">
            <v>0.9939659333839046</v>
          </cell>
          <cell r="AH7">
            <v>28611</v>
          </cell>
          <cell r="AI7">
            <v>0.9925070246643771</v>
          </cell>
          <cell r="AJ7">
            <v>28350</v>
          </cell>
          <cell r="AK7">
            <v>0.9908776344762504</v>
          </cell>
          <cell r="AL7">
            <v>28047</v>
          </cell>
          <cell r="AM7">
            <v>0.9893121693121694</v>
          </cell>
          <cell r="AN7">
            <v>27695</v>
          </cell>
          <cell r="AO7">
            <v>0.9874496381074624</v>
          </cell>
          <cell r="AP7">
            <v>27299</v>
          </cell>
          <cell r="AQ7">
            <v>0.985701390142625</v>
          </cell>
          <cell r="AR7">
            <v>26861</v>
          </cell>
          <cell r="AS7">
            <v>0.9839554562438184</v>
          </cell>
          <cell r="AT7">
            <v>26385</v>
          </cell>
          <cell r="AU7">
            <v>0.9822791407616991</v>
          </cell>
          <cell r="AV7">
            <v>25880</v>
          </cell>
          <cell r="AW7">
            <v>0.9808603373128671</v>
          </cell>
          <cell r="AX7">
            <v>25362</v>
          </cell>
          <cell r="AY7">
            <v>0.979984544049459</v>
          </cell>
          <cell r="AZ7">
            <v>24840</v>
          </cell>
          <cell r="BA7">
            <v>0.9794180269694819</v>
          </cell>
          <cell r="BB7">
            <v>24332</v>
          </cell>
          <cell r="BC7">
            <v>0.979549114331723</v>
          </cell>
          <cell r="BD7">
            <v>23858</v>
          </cell>
          <cell r="BE7">
            <v>0.9805194805194806</v>
          </cell>
          <cell r="BF7">
            <v>23429</v>
          </cell>
          <cell r="BG7">
            <v>0.9820186101098164</v>
          </cell>
          <cell r="BH7">
            <v>23059</v>
          </cell>
          <cell r="BI7">
            <v>0.9842076059584276</v>
          </cell>
          <cell r="BJ7">
            <v>22760</v>
          </cell>
          <cell r="BK7">
            <v>0.9870332625005421</v>
          </cell>
          <cell r="BL7">
            <v>22501</v>
          </cell>
          <cell r="BM7">
            <v>0.9886203866432337</v>
          </cell>
          <cell r="BN7">
            <v>22280</v>
          </cell>
          <cell r="BO7">
            <v>0.9901782143015866</v>
          </cell>
          <cell r="BP7">
            <v>22094</v>
          </cell>
          <cell r="BQ7">
            <v>0.9916517055655296</v>
          </cell>
          <cell r="BR7">
            <v>21933</v>
          </cell>
          <cell r="BS7">
            <v>0.9927129537430976</v>
          </cell>
          <cell r="BT7">
            <v>21791</v>
          </cell>
          <cell r="BU7">
            <v>0.9935257374732139</v>
          </cell>
          <cell r="BV7">
            <v>21685</v>
          </cell>
          <cell r="BW7">
            <v>0.9951356064430269</v>
          </cell>
          <cell r="BX7">
            <v>21604</v>
          </cell>
          <cell r="BY7">
            <v>0.9962646991007609</v>
          </cell>
          <cell r="BZ7">
            <v>21535</v>
          </cell>
          <cell r="CA7">
            <v>0.996806147009813</v>
          </cell>
          <cell r="CB7">
            <v>21470</v>
          </cell>
          <cell r="CC7">
            <v>0.9969816577664268</v>
          </cell>
          <cell r="CD7">
            <v>21399</v>
          </cell>
          <cell r="CE7">
            <v>0.996693060083838</v>
          </cell>
          <cell r="CF7">
            <v>21317</v>
          </cell>
          <cell r="CG7">
            <v>0.9961680452357586</v>
          </cell>
          <cell r="CH7">
            <v>21219</v>
          </cell>
          <cell r="CI7">
            <v>0.9954027302153211</v>
          </cell>
          <cell r="CJ7">
            <v>21103</v>
          </cell>
          <cell r="CK7">
            <v>0.9945332013761252</v>
          </cell>
          <cell r="CL7">
            <v>20965</v>
          </cell>
          <cell r="CM7">
            <v>0.9934606454058664</v>
          </cell>
          <cell r="CN7">
            <v>20804</v>
          </cell>
        </row>
        <row r="8">
          <cell r="B8" t="str">
            <v> 10-14</v>
          </cell>
          <cell r="C8">
            <v>38152</v>
          </cell>
          <cell r="D8">
            <v>35534</v>
          </cell>
          <cell r="E8">
            <v>0.9313797441811701</v>
          </cell>
          <cell r="F8">
            <v>33445</v>
          </cell>
          <cell r="G8">
            <v>0.9412112343108009</v>
          </cell>
          <cell r="H8">
            <v>31230</v>
          </cell>
          <cell r="I8">
            <v>0.9337718642547466</v>
          </cell>
          <cell r="J8">
            <v>29741</v>
          </cell>
          <cell r="K8">
            <v>0.9523214857508806</v>
          </cell>
          <cell r="L8">
            <v>29079</v>
          </cell>
          <cell r="M8">
            <v>0.9777411653945731</v>
          </cell>
          <cell r="N8">
            <v>28836</v>
          </cell>
          <cell r="O8">
            <v>0.9916434540389972</v>
          </cell>
          <cell r="P8">
            <v>28580</v>
          </cell>
          <cell r="Q8">
            <v>0.9911222083506728</v>
          </cell>
          <cell r="R8">
            <v>28638</v>
          </cell>
          <cell r="S8">
            <v>1.0020293911826452</v>
          </cell>
          <cell r="T8">
            <v>28847</v>
          </cell>
          <cell r="U8">
            <v>1.0072979956700887</v>
          </cell>
          <cell r="V8">
            <v>29026</v>
          </cell>
          <cell r="W8">
            <v>1.0062051513155614</v>
          </cell>
          <cell r="X8">
            <v>29088</v>
          </cell>
          <cell r="Y8">
            <v>1.002136015985668</v>
          </cell>
          <cell r="Z8">
            <v>29273</v>
          </cell>
          <cell r="AA8">
            <v>1.0063600110011002</v>
          </cell>
          <cell r="AB8">
            <v>29398</v>
          </cell>
          <cell r="AC8">
            <v>1.0042701465514297</v>
          </cell>
          <cell r="AD8">
            <v>29430</v>
          </cell>
          <cell r="AE8">
            <v>1.0010885094224098</v>
          </cell>
          <cell r="AF8">
            <v>29385</v>
          </cell>
          <cell r="AG8">
            <v>0.9984709480122325</v>
          </cell>
          <cell r="AH8">
            <v>29318</v>
          </cell>
          <cell r="AI8">
            <v>0.99771992513187</v>
          </cell>
          <cell r="AJ8">
            <v>29228</v>
          </cell>
          <cell r="AK8">
            <v>0.996930213520704</v>
          </cell>
          <cell r="AL8">
            <v>29117</v>
          </cell>
          <cell r="AM8">
            <v>0.99620227179417</v>
          </cell>
          <cell r="AN8">
            <v>28977</v>
          </cell>
          <cell r="AO8">
            <v>0.9951918123433046</v>
          </cell>
          <cell r="AP8">
            <v>28800</v>
          </cell>
          <cell r="AQ8">
            <v>0.9938917072160679</v>
          </cell>
          <cell r="AR8">
            <v>28584</v>
          </cell>
          <cell r="AS8">
            <v>0.9925</v>
          </cell>
          <cell r="AT8">
            <v>28324</v>
          </cell>
          <cell r="AU8">
            <v>0.9909040022390149</v>
          </cell>
          <cell r="AV8">
            <v>28021</v>
          </cell>
          <cell r="AW8">
            <v>0.9893023584239514</v>
          </cell>
          <cell r="AX8">
            <v>27670</v>
          </cell>
          <cell r="AY8">
            <v>0.9874736804539452</v>
          </cell>
          <cell r="AZ8">
            <v>27275</v>
          </cell>
          <cell r="BA8">
            <v>0.9857246114925913</v>
          </cell>
          <cell r="BB8">
            <v>26836</v>
          </cell>
          <cell r="BC8">
            <v>0.9839046746104492</v>
          </cell>
          <cell r="BD8">
            <v>26360</v>
          </cell>
          <cell r="BE8">
            <v>0.9822626322849903</v>
          </cell>
          <cell r="BF8">
            <v>25857</v>
          </cell>
          <cell r="BG8">
            <v>0.9809180576631259</v>
          </cell>
          <cell r="BH8">
            <v>25338</v>
          </cell>
          <cell r="BI8">
            <v>0.9799280659009166</v>
          </cell>
          <cell r="BJ8">
            <v>24817</v>
          </cell>
          <cell r="BK8">
            <v>0.9794379982634778</v>
          </cell>
          <cell r="BL8">
            <v>24311</v>
          </cell>
          <cell r="BM8">
            <v>0.9796107506950881</v>
          </cell>
          <cell r="BN8">
            <v>23836</v>
          </cell>
          <cell r="BO8">
            <v>0.9804615194767801</v>
          </cell>
          <cell r="BP8">
            <v>23409</v>
          </cell>
          <cell r="BQ8">
            <v>0.9820859204564524</v>
          </cell>
          <cell r="BR8">
            <v>23038</v>
          </cell>
          <cell r="BS8">
            <v>0.9841513947626981</v>
          </cell>
          <cell r="BT8">
            <v>22741</v>
          </cell>
          <cell r="BU8">
            <v>0.9871082559249935</v>
          </cell>
          <cell r="BV8">
            <v>22481</v>
          </cell>
          <cell r="BW8">
            <v>0.9885669055890243</v>
          </cell>
          <cell r="BX8">
            <v>22260</v>
          </cell>
          <cell r="BY8">
            <v>0.9901694764467773</v>
          </cell>
          <cell r="BZ8">
            <v>22074</v>
          </cell>
          <cell r="CA8">
            <v>0.991644204851752</v>
          </cell>
          <cell r="CB8">
            <v>21914</v>
          </cell>
          <cell r="CC8">
            <v>0.9927516535290387</v>
          </cell>
          <cell r="CD8">
            <v>21771</v>
          </cell>
          <cell r="CE8">
            <v>0.9934744911928448</v>
          </cell>
          <cell r="CF8">
            <v>21664</v>
          </cell>
          <cell r="CG8">
            <v>0.9950852050893391</v>
          </cell>
          <cell r="CH8">
            <v>21585</v>
          </cell>
          <cell r="CI8">
            <v>0.9963533973412112</v>
          </cell>
          <cell r="CJ8">
            <v>21515</v>
          </cell>
          <cell r="CK8">
            <v>0.9967570071809126</v>
          </cell>
          <cell r="CL8">
            <v>21449</v>
          </cell>
          <cell r="CM8">
            <v>0.9969323727631885</v>
          </cell>
          <cell r="CN8">
            <v>21379</v>
          </cell>
        </row>
        <row r="9">
          <cell r="B9" t="str">
            <v> 15-19</v>
          </cell>
          <cell r="C9">
            <v>44219</v>
          </cell>
          <cell r="D9">
            <v>43929</v>
          </cell>
          <cell r="E9">
            <v>0.9934417331916144</v>
          </cell>
          <cell r="F9">
            <v>43210</v>
          </cell>
          <cell r="G9">
            <v>0.9836326800063739</v>
          </cell>
          <cell r="H9">
            <v>42115</v>
          </cell>
          <cell r="I9">
            <v>0.9746586438324462</v>
          </cell>
          <cell r="J9">
            <v>40599</v>
          </cell>
          <cell r="K9">
            <v>0.9640033242312716</v>
          </cell>
          <cell r="L9">
            <v>38092</v>
          </cell>
          <cell r="M9">
            <v>0.9382497105840045</v>
          </cell>
          <cell r="N9">
            <v>35478</v>
          </cell>
          <cell r="O9">
            <v>0.9313766670166964</v>
          </cell>
          <cell r="P9">
            <v>33394</v>
          </cell>
          <cell r="Q9">
            <v>0.9412593720051863</v>
          </cell>
          <cell r="R9">
            <v>31183</v>
          </cell>
          <cell r="S9">
            <v>0.9337905012876565</v>
          </cell>
          <cell r="T9">
            <v>29696</v>
          </cell>
          <cell r="U9">
            <v>0.9523137607029472</v>
          </cell>
          <cell r="V9">
            <v>29037</v>
          </cell>
          <cell r="W9">
            <v>0.9778084590517241</v>
          </cell>
          <cell r="X9">
            <v>28795</v>
          </cell>
          <cell r="Y9">
            <v>0.9916658056961807</v>
          </cell>
          <cell r="Z9">
            <v>28542</v>
          </cell>
          <cell r="AA9">
            <v>0.9912137523875673</v>
          </cell>
          <cell r="AB9">
            <v>28597</v>
          </cell>
          <cell r="AC9">
            <v>1.0019269847943382</v>
          </cell>
          <cell r="AD9">
            <v>28808</v>
          </cell>
          <cell r="AE9">
            <v>1.00737839633528</v>
          </cell>
          <cell r="AF9">
            <v>28988</v>
          </cell>
          <cell r="AG9">
            <v>1.006248264371008</v>
          </cell>
          <cell r="AH9">
            <v>29049</v>
          </cell>
          <cell r="AI9">
            <v>1.0021043190285635</v>
          </cell>
          <cell r="AJ9">
            <v>29236</v>
          </cell>
          <cell r="AK9">
            <v>1.0064373988777582</v>
          </cell>
          <cell r="AL9">
            <v>29359</v>
          </cell>
          <cell r="AM9">
            <v>1.0042071418798741</v>
          </cell>
          <cell r="AN9">
            <v>29393</v>
          </cell>
          <cell r="AO9">
            <v>1.0011580775911986</v>
          </cell>
          <cell r="AP9">
            <v>29350</v>
          </cell>
          <cell r="AQ9">
            <v>0.9985370666485217</v>
          </cell>
          <cell r="AR9">
            <v>29281</v>
          </cell>
          <cell r="AS9">
            <v>0.997649063032368</v>
          </cell>
          <cell r="AT9">
            <v>29193</v>
          </cell>
          <cell r="AU9">
            <v>0.996994638161265</v>
          </cell>
          <cell r="AV9">
            <v>29082</v>
          </cell>
          <cell r="AW9">
            <v>0.9961977186311787</v>
          </cell>
          <cell r="AX9">
            <v>28941</v>
          </cell>
          <cell r="AY9">
            <v>0.9951516401898082</v>
          </cell>
          <cell r="AZ9">
            <v>28766</v>
          </cell>
          <cell r="BA9">
            <v>0.9939532151618811</v>
          </cell>
          <cell r="BB9">
            <v>28551</v>
          </cell>
          <cell r="BC9">
            <v>0.9925258986303275</v>
          </cell>
          <cell r="BD9">
            <v>28292</v>
          </cell>
          <cell r="BE9">
            <v>0.9909285138874295</v>
          </cell>
          <cell r="BF9">
            <v>27988</v>
          </cell>
          <cell r="BG9">
            <v>0.9892549130496253</v>
          </cell>
          <cell r="BH9">
            <v>27641</v>
          </cell>
          <cell r="BI9">
            <v>0.987601829355438</v>
          </cell>
          <cell r="BJ9">
            <v>27245</v>
          </cell>
          <cell r="BK9">
            <v>0.9856734560978256</v>
          </cell>
          <cell r="BL9">
            <v>26806</v>
          </cell>
          <cell r="BM9">
            <v>0.9838869517342632</v>
          </cell>
          <cell r="BN9">
            <v>26331</v>
          </cell>
          <cell r="BO9">
            <v>0.9822800865477878</v>
          </cell>
          <cell r="BP9">
            <v>25830</v>
          </cell>
          <cell r="BQ9">
            <v>0.9809729976073829</v>
          </cell>
          <cell r="BR9">
            <v>25310</v>
          </cell>
          <cell r="BS9">
            <v>0.9798683701122726</v>
          </cell>
          <cell r="BT9">
            <v>24791</v>
          </cell>
          <cell r="BU9">
            <v>0.979494271039115</v>
          </cell>
          <cell r="BV9">
            <v>24285</v>
          </cell>
          <cell r="BW9">
            <v>0.9795893671090316</v>
          </cell>
          <cell r="BX9">
            <v>23810</v>
          </cell>
          <cell r="BY9">
            <v>0.9804406011941528</v>
          </cell>
          <cell r="BZ9">
            <v>23385</v>
          </cell>
          <cell r="CA9">
            <v>0.9821503569928601</v>
          </cell>
          <cell r="CB9">
            <v>23015</v>
          </cell>
          <cell r="CC9">
            <v>0.9841778918109899</v>
          </cell>
          <cell r="CD9">
            <v>22717</v>
          </cell>
          <cell r="CE9">
            <v>0.9870519226591353</v>
          </cell>
          <cell r="CF9">
            <v>22459</v>
          </cell>
          <cell r="CG9">
            <v>0.9886428665756922</v>
          </cell>
          <cell r="CH9">
            <v>22239</v>
          </cell>
          <cell r="CI9">
            <v>0.9902043724119507</v>
          </cell>
          <cell r="CJ9">
            <v>22053</v>
          </cell>
          <cell r="CK9">
            <v>0.9916363145824902</v>
          </cell>
          <cell r="CL9">
            <v>21893</v>
          </cell>
          <cell r="CM9">
            <v>0.9927447512810048</v>
          </cell>
          <cell r="CN9">
            <v>21750</v>
          </cell>
        </row>
        <row r="10">
          <cell r="B10" t="str">
            <v> 20-24</v>
          </cell>
          <cell r="C10">
            <v>44437</v>
          </cell>
          <cell r="D10">
            <v>44453</v>
          </cell>
          <cell r="E10">
            <v>1.000360060310102</v>
          </cell>
          <cell r="F10">
            <v>44246</v>
          </cell>
          <cell r="G10">
            <v>0.9953433963961937</v>
          </cell>
          <cell r="H10">
            <v>44280</v>
          </cell>
          <cell r="I10">
            <v>1.000768431044614</v>
          </cell>
          <cell r="J10">
            <v>44050</v>
          </cell>
          <cell r="K10">
            <v>0.9948057813911473</v>
          </cell>
          <cell r="L10">
            <v>44032</v>
          </cell>
          <cell r="M10">
            <v>0.9995913734392735</v>
          </cell>
          <cell r="N10">
            <v>43744</v>
          </cell>
          <cell r="O10">
            <v>0.9934593023255814</v>
          </cell>
          <cell r="P10">
            <v>43029</v>
          </cell>
          <cell r="Q10">
            <v>0.9836549012435991</v>
          </cell>
          <cell r="R10">
            <v>41940</v>
          </cell>
          <cell r="S10">
            <v>0.9746914871365823</v>
          </cell>
          <cell r="T10">
            <v>40431</v>
          </cell>
          <cell r="U10">
            <v>0.9640200286123033</v>
          </cell>
          <cell r="V10">
            <v>37933</v>
          </cell>
          <cell r="W10">
            <v>0.938215725557122</v>
          </cell>
          <cell r="X10">
            <v>35332</v>
          </cell>
          <cell r="Y10">
            <v>0.9314317349010097</v>
          </cell>
          <cell r="Z10">
            <v>33257</v>
          </cell>
          <cell r="AA10">
            <v>0.9412713687308955</v>
          </cell>
          <cell r="AB10">
            <v>31056</v>
          </cell>
          <cell r="AC10">
            <v>0.9338184442373034</v>
          </cell>
          <cell r="AD10">
            <v>29577</v>
          </cell>
          <cell r="AE10">
            <v>0.9523763523956723</v>
          </cell>
          <cell r="AF10">
            <v>28921</v>
          </cell>
          <cell r="AG10">
            <v>0.9778206038475843</v>
          </cell>
          <cell r="AH10">
            <v>28681</v>
          </cell>
          <cell r="AI10">
            <v>0.9917015317589295</v>
          </cell>
          <cell r="AJ10">
            <v>28429</v>
          </cell>
          <cell r="AK10">
            <v>0.9912136954778424</v>
          </cell>
          <cell r="AL10">
            <v>28486</v>
          </cell>
          <cell r="AM10">
            <v>1.0020049948995744</v>
          </cell>
          <cell r="AN10">
            <v>28696</v>
          </cell>
          <cell r="AO10">
            <v>1.0073720424067962</v>
          </cell>
          <cell r="AP10">
            <v>28876</v>
          </cell>
          <cell r="AQ10">
            <v>1.006272651240591</v>
          </cell>
          <cell r="AR10">
            <v>28939</v>
          </cell>
          <cell r="AS10">
            <v>1.0021817426236321</v>
          </cell>
          <cell r="AT10">
            <v>29123</v>
          </cell>
          <cell r="AU10">
            <v>1.0063582017346833</v>
          </cell>
          <cell r="AV10">
            <v>29248</v>
          </cell>
          <cell r="AW10">
            <v>1.0042921402328058</v>
          </cell>
          <cell r="AX10">
            <v>29283</v>
          </cell>
          <cell r="AY10">
            <v>1.0011966630196936</v>
          </cell>
          <cell r="AZ10">
            <v>29239</v>
          </cell>
          <cell r="BA10">
            <v>0.9984974217122563</v>
          </cell>
          <cell r="BB10">
            <v>29172</v>
          </cell>
          <cell r="BC10">
            <v>0.9977085399637471</v>
          </cell>
          <cell r="BD10">
            <v>29086</v>
          </cell>
          <cell r="BE10">
            <v>0.997051967640203</v>
          </cell>
          <cell r="BF10">
            <v>28975</v>
          </cell>
          <cell r="BG10">
            <v>0.996183731004607</v>
          </cell>
          <cell r="BH10">
            <v>28836</v>
          </cell>
          <cell r="BI10">
            <v>0.9952027610008628</v>
          </cell>
          <cell r="BJ10">
            <v>28662</v>
          </cell>
          <cell r="BK10">
            <v>0.9939658759883478</v>
          </cell>
          <cell r="BL10">
            <v>28448</v>
          </cell>
          <cell r="BM10">
            <v>0.9925336682715791</v>
          </cell>
          <cell r="BN10">
            <v>28190</v>
          </cell>
          <cell r="BO10">
            <v>0.9909308211473565</v>
          </cell>
          <cell r="BP10">
            <v>27887</v>
          </cell>
          <cell r="BQ10">
            <v>0.989251507626818</v>
          </cell>
          <cell r="BR10">
            <v>27543</v>
          </cell>
          <cell r="BS10">
            <v>0.9876645031735217</v>
          </cell>
          <cell r="BT10">
            <v>27149</v>
          </cell>
          <cell r="BU10">
            <v>0.9856950949424537</v>
          </cell>
          <cell r="BV10">
            <v>26712</v>
          </cell>
          <cell r="BW10">
            <v>0.9839036428597738</v>
          </cell>
          <cell r="BX10">
            <v>26241</v>
          </cell>
          <cell r="BY10">
            <v>0.9823674752920036</v>
          </cell>
          <cell r="BZ10">
            <v>25740</v>
          </cell>
          <cell r="CA10">
            <v>0.9809077397965017</v>
          </cell>
          <cell r="CB10">
            <v>25224</v>
          </cell>
          <cell r="CC10">
            <v>0.9799533799533799</v>
          </cell>
          <cell r="CD10">
            <v>24707</v>
          </cell>
          <cell r="CE10">
            <v>0.9795036473200127</v>
          </cell>
          <cell r="CF10">
            <v>24205</v>
          </cell>
          <cell r="CG10">
            <v>0.979681871534383</v>
          </cell>
          <cell r="CH10">
            <v>23732</v>
          </cell>
          <cell r="CI10">
            <v>0.9804585829374096</v>
          </cell>
          <cell r="CJ10">
            <v>23305</v>
          </cell>
          <cell r="CK10">
            <v>0.9820074161469745</v>
          </cell>
          <cell r="CL10">
            <v>22941</v>
          </cell>
          <cell r="CM10">
            <v>0.9843810341128513</v>
          </cell>
          <cell r="CN10">
            <v>22644</v>
          </cell>
        </row>
        <row r="11">
          <cell r="B11" t="str">
            <v> 25-29</v>
          </cell>
          <cell r="C11">
            <v>52881</v>
          </cell>
          <cell r="D11">
            <v>50679</v>
          </cell>
          <cell r="E11">
            <v>0.9583593351109094</v>
          </cell>
          <cell r="F11">
            <v>48623</v>
          </cell>
          <cell r="G11">
            <v>0.9594309279977901</v>
          </cell>
          <cell r="H11">
            <v>46753</v>
          </cell>
          <cell r="I11">
            <v>0.9615408345844559</v>
          </cell>
          <cell r="J11">
            <v>45063</v>
          </cell>
          <cell r="K11">
            <v>0.9638525869997647</v>
          </cell>
          <cell r="L11">
            <v>44220</v>
          </cell>
          <cell r="M11">
            <v>0.9812928566673323</v>
          </cell>
          <cell r="N11">
            <v>44237</v>
          </cell>
          <cell r="O11">
            <v>1.0003844414292176</v>
          </cell>
          <cell r="P11">
            <v>44030</v>
          </cell>
          <cell r="Q11">
            <v>0.9953206591767073</v>
          </cell>
          <cell r="R11">
            <v>44066</v>
          </cell>
          <cell r="S11">
            <v>1.0008176243470361</v>
          </cell>
          <cell r="T11">
            <v>43838</v>
          </cell>
          <cell r="U11">
            <v>0.9948259429038261</v>
          </cell>
          <cell r="V11">
            <v>43820</v>
          </cell>
          <cell r="W11">
            <v>0.9995893973265204</v>
          </cell>
          <cell r="X11">
            <v>43533</v>
          </cell>
          <cell r="Y11">
            <v>0.9934504792332268</v>
          </cell>
          <cell r="Z11">
            <v>42823</v>
          </cell>
          <cell r="AA11">
            <v>0.9836905336181747</v>
          </cell>
          <cell r="AB11">
            <v>41740</v>
          </cell>
          <cell r="AC11">
            <v>0.9747098521822385</v>
          </cell>
          <cell r="AD11">
            <v>40237</v>
          </cell>
          <cell r="AE11">
            <v>0.9639913751796838</v>
          </cell>
          <cell r="AF11">
            <v>37751</v>
          </cell>
          <cell r="AG11">
            <v>0.938216069786515</v>
          </cell>
          <cell r="AH11">
            <v>35164</v>
          </cell>
          <cell r="AI11">
            <v>0.9314720139863845</v>
          </cell>
          <cell r="AJ11">
            <v>33099</v>
          </cell>
          <cell r="AK11">
            <v>0.9412751677852349</v>
          </cell>
          <cell r="AL11">
            <v>30912</v>
          </cell>
          <cell r="AM11">
            <v>0.933925496238557</v>
          </cell>
          <cell r="AN11">
            <v>29438</v>
          </cell>
          <cell r="AO11">
            <v>0.9523162525879917</v>
          </cell>
          <cell r="AP11">
            <v>28785</v>
          </cell>
          <cell r="AQ11">
            <v>0.9778177865344113</v>
          </cell>
          <cell r="AR11">
            <v>28548</v>
          </cell>
          <cell r="AS11">
            <v>0.9917665450755602</v>
          </cell>
          <cell r="AT11">
            <v>28297</v>
          </cell>
          <cell r="AU11">
            <v>0.9912077903881182</v>
          </cell>
          <cell r="AV11">
            <v>28354</v>
          </cell>
          <cell r="AW11">
            <v>1.002014347810722</v>
          </cell>
          <cell r="AX11">
            <v>28563</v>
          </cell>
          <cell r="AY11">
            <v>1.0073710940255343</v>
          </cell>
          <cell r="AZ11">
            <v>28743</v>
          </cell>
          <cell r="BA11">
            <v>1.0063018590484192</v>
          </cell>
          <cell r="BB11">
            <v>28805</v>
          </cell>
          <cell r="BC11">
            <v>1.0021570469331664</v>
          </cell>
          <cell r="BD11">
            <v>28990</v>
          </cell>
          <cell r="BE11">
            <v>1.0064224960944281</v>
          </cell>
          <cell r="BF11">
            <v>29114</v>
          </cell>
          <cell r="BG11">
            <v>1.0042773370127631</v>
          </cell>
          <cell r="BH11">
            <v>29149</v>
          </cell>
          <cell r="BI11">
            <v>1.0012021707769458</v>
          </cell>
          <cell r="BJ11">
            <v>29105</v>
          </cell>
          <cell r="BK11">
            <v>0.9984905142543483</v>
          </cell>
          <cell r="BL11">
            <v>29041</v>
          </cell>
          <cell r="BM11">
            <v>0.9978010651090878</v>
          </cell>
          <cell r="BN11">
            <v>28954</v>
          </cell>
          <cell r="BO11">
            <v>0.9970042353913433</v>
          </cell>
          <cell r="BP11">
            <v>28844</v>
          </cell>
          <cell r="BQ11">
            <v>0.9962008703460662</v>
          </cell>
          <cell r="BR11">
            <v>28706</v>
          </cell>
          <cell r="BS11">
            <v>0.9952156427679933</v>
          </cell>
          <cell r="BT11">
            <v>28532</v>
          </cell>
          <cell r="BU11">
            <v>0.9939385494321744</v>
          </cell>
          <cell r="BV11">
            <v>28321</v>
          </cell>
          <cell r="BW11">
            <v>0.9926047946165709</v>
          </cell>
          <cell r="BX11">
            <v>28065</v>
          </cell>
          <cell r="BY11">
            <v>0.9909607711592104</v>
          </cell>
          <cell r="BZ11">
            <v>27765</v>
          </cell>
          <cell r="CA11">
            <v>0.9893105291288081</v>
          </cell>
          <cell r="CB11">
            <v>27421</v>
          </cell>
          <cell r="CC11">
            <v>0.9876103007383397</v>
          </cell>
          <cell r="CD11">
            <v>27029</v>
          </cell>
          <cell r="CE11">
            <v>0.9857043871485358</v>
          </cell>
          <cell r="CF11">
            <v>26595</v>
          </cell>
          <cell r="CG11">
            <v>0.9839431721484332</v>
          </cell>
          <cell r="CH11">
            <v>26125</v>
          </cell>
          <cell r="CI11">
            <v>0.9823275051701448</v>
          </cell>
          <cell r="CJ11">
            <v>25628</v>
          </cell>
          <cell r="CK11">
            <v>0.980976076555024</v>
          </cell>
          <cell r="CL11">
            <v>25114</v>
          </cell>
          <cell r="CM11">
            <v>0.9799438114562198</v>
          </cell>
          <cell r="CN11">
            <v>24600</v>
          </cell>
        </row>
        <row r="12">
          <cell r="B12" t="str">
            <v> 30-34</v>
          </cell>
          <cell r="C12">
            <v>52965</v>
          </cell>
          <cell r="D12">
            <v>54441</v>
          </cell>
          <cell r="E12">
            <v>1.0278674596431605</v>
          </cell>
          <cell r="F12">
            <v>55380</v>
          </cell>
          <cell r="G12">
            <v>1.0172480299774067</v>
          </cell>
          <cell r="H12">
            <v>55135</v>
          </cell>
          <cell r="I12">
            <v>0.9955760202239076</v>
          </cell>
          <cell r="J12">
            <v>54204</v>
          </cell>
          <cell r="K12">
            <v>0.9831141742994468</v>
          </cell>
          <cell r="L12">
            <v>52585</v>
          </cell>
          <cell r="M12">
            <v>0.9701313556195115</v>
          </cell>
          <cell r="N12">
            <v>50396</v>
          </cell>
          <cell r="O12">
            <v>0.9583721593610345</v>
          </cell>
          <cell r="P12">
            <v>48352</v>
          </cell>
          <cell r="Q12">
            <v>0.9594412254940868</v>
          </cell>
          <cell r="R12">
            <v>46495</v>
          </cell>
          <cell r="S12">
            <v>0.9615941429516877</v>
          </cell>
          <cell r="T12">
            <v>44816</v>
          </cell>
          <cell r="U12">
            <v>0.9638885901709862</v>
          </cell>
          <cell r="V12">
            <v>43979</v>
          </cell>
          <cell r="W12">
            <v>0.9813236344162799</v>
          </cell>
          <cell r="X12">
            <v>43998</v>
          </cell>
          <cell r="Y12">
            <v>1.00043202437527</v>
          </cell>
          <cell r="Z12">
            <v>43795</v>
          </cell>
          <cell r="AA12">
            <v>0.9953861539160871</v>
          </cell>
          <cell r="AB12">
            <v>43830</v>
          </cell>
          <cell r="AC12">
            <v>1.000799177988355</v>
          </cell>
          <cell r="AD12">
            <v>43604</v>
          </cell>
          <cell r="AE12">
            <v>0.9948437143509012</v>
          </cell>
          <cell r="AF12">
            <v>43589</v>
          </cell>
          <cell r="AG12">
            <v>0.9996559948628566</v>
          </cell>
          <cell r="AH12">
            <v>43306</v>
          </cell>
          <cell r="AI12">
            <v>0.9935075363050311</v>
          </cell>
          <cell r="AJ12">
            <v>42599</v>
          </cell>
          <cell r="AK12">
            <v>0.9836743176465155</v>
          </cell>
          <cell r="AL12">
            <v>41521</v>
          </cell>
          <cell r="AM12">
            <v>0.974694241648865</v>
          </cell>
          <cell r="AN12">
            <v>40028</v>
          </cell>
          <cell r="AO12">
            <v>0.9640422918523157</v>
          </cell>
          <cell r="AP12">
            <v>37556</v>
          </cell>
          <cell r="AQ12">
            <v>0.9382432297391826</v>
          </cell>
          <cell r="AR12">
            <v>34983</v>
          </cell>
          <cell r="AS12">
            <v>0.931488976461817</v>
          </cell>
          <cell r="AT12">
            <v>32928</v>
          </cell>
          <cell r="AU12">
            <v>0.9412571820598576</v>
          </cell>
          <cell r="AV12">
            <v>30753</v>
          </cell>
          <cell r="AW12">
            <v>0.9339467930029155</v>
          </cell>
          <cell r="AX12">
            <v>29290</v>
          </cell>
          <cell r="AY12">
            <v>0.9524274054563783</v>
          </cell>
          <cell r="AZ12">
            <v>28640</v>
          </cell>
          <cell r="BA12">
            <v>0.9778081256401502</v>
          </cell>
          <cell r="BB12">
            <v>28404</v>
          </cell>
          <cell r="BC12">
            <v>0.9917597765363129</v>
          </cell>
          <cell r="BD12">
            <v>28155</v>
          </cell>
          <cell r="BE12">
            <v>0.9912336290663287</v>
          </cell>
          <cell r="BF12">
            <v>28213</v>
          </cell>
          <cell r="BG12">
            <v>1.002060024862369</v>
          </cell>
          <cell r="BH12">
            <v>28422</v>
          </cell>
          <cell r="BI12">
            <v>1.0074079325133805</v>
          </cell>
          <cell r="BJ12">
            <v>28600</v>
          </cell>
          <cell r="BK12">
            <v>1.0062627542044895</v>
          </cell>
          <cell r="BL12">
            <v>28664</v>
          </cell>
          <cell r="BM12">
            <v>1.0022377622377623</v>
          </cell>
          <cell r="BN12">
            <v>28847</v>
          </cell>
          <cell r="BO12">
            <v>1.0063843148199834</v>
          </cell>
          <cell r="BP12">
            <v>28973</v>
          </cell>
          <cell r="BQ12">
            <v>1.0043678718757583</v>
          </cell>
          <cell r="BR12">
            <v>29007</v>
          </cell>
          <cell r="BS12">
            <v>1.0011735063679978</v>
          </cell>
          <cell r="BT12">
            <v>28964</v>
          </cell>
          <cell r="BU12">
            <v>0.998517599200193</v>
          </cell>
          <cell r="BV12">
            <v>28901</v>
          </cell>
          <cell r="BW12">
            <v>0.9978248860654606</v>
          </cell>
          <cell r="BX12">
            <v>28816</v>
          </cell>
          <cell r="BY12">
            <v>0.9970589252967026</v>
          </cell>
          <cell r="BZ12">
            <v>28706</v>
          </cell>
          <cell r="CA12">
            <v>0.9961826762909495</v>
          </cell>
          <cell r="CB12">
            <v>28569</v>
          </cell>
          <cell r="CC12">
            <v>0.9952274785759074</v>
          </cell>
          <cell r="CD12">
            <v>28398</v>
          </cell>
          <cell r="CE12">
            <v>0.9940144912317547</v>
          </cell>
          <cell r="CF12">
            <v>28187</v>
          </cell>
          <cell r="CG12">
            <v>0.9925698992886823</v>
          </cell>
          <cell r="CH12">
            <v>27933</v>
          </cell>
          <cell r="CI12">
            <v>0.9909887536807748</v>
          </cell>
          <cell r="CJ12">
            <v>27634</v>
          </cell>
          <cell r="CK12">
            <v>0.9892958149858591</v>
          </cell>
          <cell r="CL12">
            <v>27291</v>
          </cell>
          <cell r="CM12">
            <v>0.9875877542158211</v>
          </cell>
          <cell r="CN12">
            <v>26902</v>
          </cell>
        </row>
        <row r="13">
          <cell r="B13" t="str">
            <v> 35-39</v>
          </cell>
          <cell r="C13">
            <v>44985</v>
          </cell>
          <cell r="D13">
            <v>45175</v>
          </cell>
          <cell r="E13">
            <v>1.0042236300989218</v>
          </cell>
          <cell r="F13">
            <v>46160</v>
          </cell>
          <cell r="G13">
            <v>1.0218040951853902</v>
          </cell>
          <cell r="H13">
            <v>48332</v>
          </cell>
          <cell r="I13">
            <v>1.047053726169844</v>
          </cell>
          <cell r="J13">
            <v>50634</v>
          </cell>
          <cell r="K13">
            <v>1.0476289001075891</v>
          </cell>
          <cell r="L13">
            <v>52560</v>
          </cell>
          <cell r="M13">
            <v>1.038037682189833</v>
          </cell>
          <cell r="N13">
            <v>54028</v>
          </cell>
          <cell r="O13">
            <v>1.0279299847792998</v>
          </cell>
          <cell r="P13">
            <v>54962</v>
          </cell>
          <cell r="Q13">
            <v>1.0172873324942622</v>
          </cell>
          <cell r="R13">
            <v>54721</v>
          </cell>
          <cell r="S13">
            <v>0.9956151522870347</v>
          </cell>
          <cell r="T13">
            <v>53798</v>
          </cell>
          <cell r="U13">
            <v>0.983132618190457</v>
          </cell>
          <cell r="V13">
            <v>52194</v>
          </cell>
          <cell r="W13">
            <v>0.9701847652329083</v>
          </cell>
          <cell r="X13">
            <v>50025</v>
          </cell>
          <cell r="Y13">
            <v>0.9584434992527877</v>
          </cell>
          <cell r="Z13">
            <v>47997</v>
          </cell>
          <cell r="AA13">
            <v>0.9594602698650675</v>
          </cell>
          <cell r="AB13">
            <v>46156</v>
          </cell>
          <cell r="AC13">
            <v>0.9616434360480863</v>
          </cell>
          <cell r="AD13">
            <v>44491</v>
          </cell>
          <cell r="AE13">
            <v>0.9639266834214403</v>
          </cell>
          <cell r="AF13">
            <v>43664</v>
          </cell>
          <cell r="AG13">
            <v>0.981411970960419</v>
          </cell>
          <cell r="AH13">
            <v>43684</v>
          </cell>
          <cell r="AI13">
            <v>1.0004580432392818</v>
          </cell>
          <cell r="AJ13">
            <v>43485</v>
          </cell>
          <cell r="AK13">
            <v>0.9954445563593077</v>
          </cell>
          <cell r="AL13">
            <v>43522</v>
          </cell>
          <cell r="AM13">
            <v>1.0008508681154422</v>
          </cell>
          <cell r="AN13">
            <v>43298</v>
          </cell>
          <cell r="AO13">
            <v>0.9948531777032306</v>
          </cell>
          <cell r="AP13">
            <v>43287</v>
          </cell>
          <cell r="AQ13">
            <v>0.9997459466949975</v>
          </cell>
          <cell r="AR13">
            <v>43005</v>
          </cell>
          <cell r="AS13">
            <v>0.993485342019544</v>
          </cell>
          <cell r="AT13">
            <v>42305</v>
          </cell>
          <cell r="AU13">
            <v>0.9837228229275665</v>
          </cell>
          <cell r="AV13">
            <v>41238</v>
          </cell>
          <cell r="AW13">
            <v>0.9747783949887721</v>
          </cell>
          <cell r="AX13">
            <v>39755</v>
          </cell>
          <cell r="AY13">
            <v>0.9640380231825015</v>
          </cell>
          <cell r="AZ13">
            <v>37300</v>
          </cell>
          <cell r="BA13">
            <v>0.9382467614136587</v>
          </cell>
          <cell r="BB13">
            <v>34747</v>
          </cell>
          <cell r="BC13">
            <v>0.9315549597855228</v>
          </cell>
          <cell r="BD13">
            <v>32708</v>
          </cell>
          <cell r="BE13">
            <v>0.9413186749935246</v>
          </cell>
          <cell r="BF13">
            <v>30548</v>
          </cell>
          <cell r="BG13">
            <v>0.9339611104316987</v>
          </cell>
          <cell r="BH13">
            <v>29095</v>
          </cell>
          <cell r="BI13">
            <v>0.9524355113264371</v>
          </cell>
          <cell r="BJ13">
            <v>28453</v>
          </cell>
          <cell r="BK13">
            <v>0.9779343529816119</v>
          </cell>
          <cell r="BL13">
            <v>28222</v>
          </cell>
          <cell r="BM13">
            <v>0.9918813481882403</v>
          </cell>
          <cell r="BN13">
            <v>27975</v>
          </cell>
          <cell r="BO13">
            <v>0.9912479625823826</v>
          </cell>
          <cell r="BP13">
            <v>28033</v>
          </cell>
          <cell r="BQ13">
            <v>1.0020732797140304</v>
          </cell>
          <cell r="BR13">
            <v>28243</v>
          </cell>
          <cell r="BS13">
            <v>1.0074911711197516</v>
          </cell>
          <cell r="BT13">
            <v>28420</v>
          </cell>
          <cell r="BU13">
            <v>1.006267039620437</v>
          </cell>
          <cell r="BV13">
            <v>28484</v>
          </cell>
          <cell r="BW13">
            <v>1.0022519352568613</v>
          </cell>
          <cell r="BX13">
            <v>28669</v>
          </cell>
          <cell r="BY13">
            <v>1.0064948743154052</v>
          </cell>
          <cell r="BZ13">
            <v>28796</v>
          </cell>
          <cell r="CA13">
            <v>1.0044298719871638</v>
          </cell>
          <cell r="CB13">
            <v>28830</v>
          </cell>
          <cell r="CC13">
            <v>1.0011807195443811</v>
          </cell>
          <cell r="CD13">
            <v>28789</v>
          </cell>
          <cell r="CE13">
            <v>0.9985778702740201</v>
          </cell>
          <cell r="CF13">
            <v>28725</v>
          </cell>
          <cell r="CG13">
            <v>0.9977769286880406</v>
          </cell>
          <cell r="CH13">
            <v>28642</v>
          </cell>
          <cell r="CI13">
            <v>0.9971105308964316</v>
          </cell>
          <cell r="CJ13">
            <v>28536</v>
          </cell>
          <cell r="CK13">
            <v>0.99629914112143</v>
          </cell>
          <cell r="CL13">
            <v>28400</v>
          </cell>
          <cell r="CM13">
            <v>0.9952340902719372</v>
          </cell>
          <cell r="CN13">
            <v>28231</v>
          </cell>
        </row>
        <row r="14">
          <cell r="B14" t="str">
            <v> 40-44</v>
          </cell>
          <cell r="C14">
            <v>46234</v>
          </cell>
          <cell r="D14">
            <v>46809</v>
          </cell>
          <cell r="E14">
            <v>1.0124367348704417</v>
          </cell>
          <cell r="F14">
            <v>46932</v>
          </cell>
          <cell r="G14">
            <v>1.0026276998013202</v>
          </cell>
          <cell r="H14">
            <v>45871</v>
          </cell>
          <cell r="I14">
            <v>0.9773928236597631</v>
          </cell>
          <cell r="J14">
            <v>44780</v>
          </cell>
          <cell r="K14">
            <v>0.9762159098341</v>
          </cell>
          <cell r="L14">
            <v>44443</v>
          </cell>
          <cell r="M14">
            <v>0.9924743188923627</v>
          </cell>
          <cell r="N14">
            <v>44643</v>
          </cell>
          <cell r="O14">
            <v>1.0045001462547534</v>
          </cell>
          <cell r="P14">
            <v>45628</v>
          </cell>
          <cell r="Q14">
            <v>1.022063929395426</v>
          </cell>
          <cell r="R14">
            <v>47787</v>
          </cell>
          <cell r="S14">
            <v>1.0473174366616989</v>
          </cell>
          <cell r="T14">
            <v>50074</v>
          </cell>
          <cell r="U14">
            <v>1.0478582041140896</v>
          </cell>
          <cell r="V14">
            <v>51989</v>
          </cell>
          <cell r="W14">
            <v>1.038243399768343</v>
          </cell>
          <cell r="X14">
            <v>53446</v>
          </cell>
          <cell r="Y14">
            <v>1.0280251591682856</v>
          </cell>
          <cell r="Z14">
            <v>54372</v>
          </cell>
          <cell r="AA14">
            <v>1.0173258990382816</v>
          </cell>
          <cell r="AB14">
            <v>54140</v>
          </cell>
          <cell r="AC14">
            <v>0.9957330979180461</v>
          </cell>
          <cell r="AD14">
            <v>53236</v>
          </cell>
          <cell r="AE14">
            <v>0.983302548947174</v>
          </cell>
          <cell r="AF14">
            <v>51653</v>
          </cell>
          <cell r="AG14">
            <v>0.9702644826808926</v>
          </cell>
          <cell r="AH14">
            <v>49512</v>
          </cell>
          <cell r="AI14">
            <v>0.9585503262153214</v>
          </cell>
          <cell r="AJ14">
            <v>47511</v>
          </cell>
          <cell r="AK14">
            <v>0.9595855550169656</v>
          </cell>
          <cell r="AL14">
            <v>45696</v>
          </cell>
          <cell r="AM14">
            <v>0.9617983203889625</v>
          </cell>
          <cell r="AN14">
            <v>44057</v>
          </cell>
          <cell r="AO14">
            <v>0.9641325280112045</v>
          </cell>
          <cell r="AP14">
            <v>43246</v>
          </cell>
          <cell r="AQ14">
            <v>0.981592028508523</v>
          </cell>
          <cell r="AR14">
            <v>43272</v>
          </cell>
          <cell r="AS14">
            <v>1.0006012116727558</v>
          </cell>
          <cell r="AT14">
            <v>43079</v>
          </cell>
          <cell r="AU14">
            <v>0.9955398410057312</v>
          </cell>
          <cell r="AV14">
            <v>43121</v>
          </cell>
          <cell r="AW14">
            <v>1.0009749529933378</v>
          </cell>
          <cell r="AX14">
            <v>42903</v>
          </cell>
          <cell r="AY14">
            <v>0.9949444586164514</v>
          </cell>
          <cell r="AZ14">
            <v>42894</v>
          </cell>
          <cell r="BA14">
            <v>0.999790224459828</v>
          </cell>
          <cell r="BB14">
            <v>42622</v>
          </cell>
          <cell r="BC14">
            <v>0.9936587867767054</v>
          </cell>
          <cell r="BD14">
            <v>41931</v>
          </cell>
          <cell r="BE14">
            <v>0.9837877152644174</v>
          </cell>
          <cell r="BF14">
            <v>40876</v>
          </cell>
          <cell r="BG14">
            <v>0.9748396174667907</v>
          </cell>
          <cell r="BH14">
            <v>39408</v>
          </cell>
          <cell r="BI14">
            <v>0.9640865055289167</v>
          </cell>
          <cell r="BJ14">
            <v>36978</v>
          </cell>
          <cell r="BK14">
            <v>0.9383373934226553</v>
          </cell>
          <cell r="BL14">
            <v>34450</v>
          </cell>
          <cell r="BM14">
            <v>0.9316350262318135</v>
          </cell>
          <cell r="BN14">
            <v>32432</v>
          </cell>
          <cell r="BO14">
            <v>0.941422351233672</v>
          </cell>
          <cell r="BP14">
            <v>30292</v>
          </cell>
          <cell r="BQ14">
            <v>0.9340157868771584</v>
          </cell>
          <cell r="BR14">
            <v>28855</v>
          </cell>
          <cell r="BS14">
            <v>0.9525617324706193</v>
          </cell>
          <cell r="BT14">
            <v>28219</v>
          </cell>
          <cell r="BU14">
            <v>0.9779587593138104</v>
          </cell>
          <cell r="BV14">
            <v>27991</v>
          </cell>
          <cell r="BW14">
            <v>0.9919203373613523</v>
          </cell>
          <cell r="BX14">
            <v>27750</v>
          </cell>
          <cell r="BY14">
            <v>0.9913900896716802</v>
          </cell>
          <cell r="BZ14">
            <v>27808</v>
          </cell>
          <cell r="CA14">
            <v>1.00209009009009</v>
          </cell>
          <cell r="CB14">
            <v>28018</v>
          </cell>
          <cell r="CC14">
            <v>1.0075517836593786</v>
          </cell>
          <cell r="CD14">
            <v>28196</v>
          </cell>
          <cell r="CE14">
            <v>1.0063530587479477</v>
          </cell>
          <cell r="CF14">
            <v>28262</v>
          </cell>
          <cell r="CG14">
            <v>1.002340757554263</v>
          </cell>
          <cell r="CH14">
            <v>28445</v>
          </cell>
          <cell r="CI14">
            <v>1.0064751256103601</v>
          </cell>
          <cell r="CJ14">
            <v>28571</v>
          </cell>
          <cell r="CK14">
            <v>1.0044296009843559</v>
          </cell>
          <cell r="CL14">
            <v>28608</v>
          </cell>
          <cell r="CM14">
            <v>1.0012950194252914</v>
          </cell>
          <cell r="CN14">
            <v>28568</v>
          </cell>
        </row>
        <row r="15">
          <cell r="B15" t="str">
            <v> 45-49</v>
          </cell>
          <cell r="C15">
            <v>43416</v>
          </cell>
          <cell r="D15">
            <v>42412</v>
          </cell>
          <cell r="E15">
            <v>0.9768748848350839</v>
          </cell>
          <cell r="F15">
            <v>41642</v>
          </cell>
          <cell r="G15">
            <v>0.9818447609167217</v>
          </cell>
          <cell r="H15">
            <v>42327</v>
          </cell>
          <cell r="I15">
            <v>1.016449738245041</v>
          </cell>
          <cell r="J15">
            <v>44081</v>
          </cell>
          <cell r="K15">
            <v>1.0414392704420345</v>
          </cell>
          <cell r="L15">
            <v>45077</v>
          </cell>
          <cell r="M15">
            <v>1.0225947687212178</v>
          </cell>
          <cell r="N15">
            <v>45648</v>
          </cell>
          <cell r="O15">
            <v>1.0126672138784747</v>
          </cell>
          <cell r="P15">
            <v>45774</v>
          </cell>
          <cell r="Q15">
            <v>1.0027602523659307</v>
          </cell>
          <cell r="R15">
            <v>44750</v>
          </cell>
          <cell r="S15">
            <v>0.9776292218289859</v>
          </cell>
          <cell r="T15">
            <v>43705</v>
          </cell>
          <cell r="U15">
            <v>0.9766480446927375</v>
          </cell>
          <cell r="V15">
            <v>43390</v>
          </cell>
          <cell r="W15">
            <v>0.9927925866605651</v>
          </cell>
          <cell r="X15">
            <v>43605</v>
          </cell>
          <cell r="Y15">
            <v>1.0049550587693017</v>
          </cell>
          <cell r="Z15">
            <v>44582</v>
          </cell>
          <cell r="AA15">
            <v>1.0224056874211673</v>
          </cell>
          <cell r="AB15">
            <v>46712</v>
          </cell>
          <cell r="AC15">
            <v>1.0477771297833207</v>
          </cell>
          <cell r="AD15">
            <v>48964</v>
          </cell>
          <cell r="AE15">
            <v>1.0482103099845863</v>
          </cell>
          <cell r="AF15">
            <v>50851</v>
          </cell>
          <cell r="AG15">
            <v>1.038538518094927</v>
          </cell>
          <cell r="AH15">
            <v>52285</v>
          </cell>
          <cell r="AI15">
            <v>1.028200035397534</v>
          </cell>
          <cell r="AJ15">
            <v>53202</v>
          </cell>
          <cell r="AK15">
            <v>1.0175384909629912</v>
          </cell>
          <cell r="AL15">
            <v>52987</v>
          </cell>
          <cell r="AM15">
            <v>0.9959587985414082</v>
          </cell>
          <cell r="AN15">
            <v>52116</v>
          </cell>
          <cell r="AO15">
            <v>0.9835620057750014</v>
          </cell>
          <cell r="AP15">
            <v>50578</v>
          </cell>
          <cell r="AQ15">
            <v>0.9704889093560519</v>
          </cell>
          <cell r="AR15">
            <v>48488</v>
          </cell>
          <cell r="AS15">
            <v>0.9586776859504132</v>
          </cell>
          <cell r="AT15">
            <v>46544</v>
          </cell>
          <cell r="AU15">
            <v>0.9599076060056096</v>
          </cell>
          <cell r="AV15">
            <v>44783</v>
          </cell>
          <cell r="AW15">
            <v>0.9621648332760399</v>
          </cell>
          <cell r="AX15">
            <v>43194</v>
          </cell>
          <cell r="AY15">
            <v>0.9645177857669205</v>
          </cell>
          <cell r="AZ15">
            <v>42415</v>
          </cell>
          <cell r="BA15">
            <v>0.9819650877436681</v>
          </cell>
          <cell r="BB15">
            <v>42453</v>
          </cell>
          <cell r="BC15">
            <v>1.0008959094659908</v>
          </cell>
          <cell r="BD15">
            <v>42276</v>
          </cell>
          <cell r="BE15">
            <v>0.9958306833439333</v>
          </cell>
          <cell r="BF15">
            <v>42330</v>
          </cell>
          <cell r="BG15">
            <v>1.0012773204655123</v>
          </cell>
          <cell r="BH15">
            <v>42128</v>
          </cell>
          <cell r="BI15">
            <v>0.9952279707063548</v>
          </cell>
          <cell r="BJ15">
            <v>42132</v>
          </cell>
          <cell r="BK15">
            <v>1.0000949487276871</v>
          </cell>
          <cell r="BL15">
            <v>41876</v>
          </cell>
          <cell r="BM15">
            <v>0.9939238583499478</v>
          </cell>
          <cell r="BN15">
            <v>41204</v>
          </cell>
          <cell r="BO15">
            <v>0.9839526220269367</v>
          </cell>
          <cell r="BP15">
            <v>40179</v>
          </cell>
          <cell r="BQ15">
            <v>0.9751237743908359</v>
          </cell>
          <cell r="BR15">
            <v>38742</v>
          </cell>
          <cell r="BS15">
            <v>0.9642350481594864</v>
          </cell>
          <cell r="BT15">
            <v>36360</v>
          </cell>
          <cell r="BU15">
            <v>0.9385163388570543</v>
          </cell>
          <cell r="BV15">
            <v>33881</v>
          </cell>
          <cell r="BW15">
            <v>0.9318206820682068</v>
          </cell>
          <cell r="BX15">
            <v>31906</v>
          </cell>
          <cell r="BY15">
            <v>0.94170774180219</v>
          </cell>
          <cell r="BZ15">
            <v>29812</v>
          </cell>
          <cell r="CA15">
            <v>0.9343697110261393</v>
          </cell>
          <cell r="CB15">
            <v>28410</v>
          </cell>
          <cell r="CC15">
            <v>0.9529719576009661</v>
          </cell>
          <cell r="CD15">
            <v>27792</v>
          </cell>
          <cell r="CE15">
            <v>0.978247096092925</v>
          </cell>
          <cell r="CF15">
            <v>27577</v>
          </cell>
          <cell r="CG15">
            <v>0.9922639608520437</v>
          </cell>
          <cell r="CH15">
            <v>27348</v>
          </cell>
          <cell r="CI15">
            <v>0.9916959785328353</v>
          </cell>
          <cell r="CJ15">
            <v>27413</v>
          </cell>
          <cell r="CK15">
            <v>1.0023767734386426</v>
          </cell>
          <cell r="CL15">
            <v>27625</v>
          </cell>
          <cell r="CM15">
            <v>1.0077335570714625</v>
          </cell>
          <cell r="CN15">
            <v>27809</v>
          </cell>
        </row>
        <row r="16">
          <cell r="B16" t="str">
            <v> 50-54</v>
          </cell>
          <cell r="C16">
            <v>46143</v>
          </cell>
          <cell r="D16">
            <v>45564</v>
          </cell>
          <cell r="E16">
            <v>0.9874520512320395</v>
          </cell>
          <cell r="F16">
            <v>45063</v>
          </cell>
          <cell r="G16">
            <v>0.989004477218857</v>
          </cell>
          <cell r="H16">
            <v>44099</v>
          </cell>
          <cell r="I16">
            <v>0.9786077269600337</v>
          </cell>
          <cell r="J16">
            <v>42720</v>
          </cell>
          <cell r="K16">
            <v>0.9687294496473843</v>
          </cell>
          <cell r="L16">
            <v>41700</v>
          </cell>
          <cell r="M16">
            <v>0.976123595505618</v>
          </cell>
          <cell r="N16">
            <v>40762</v>
          </cell>
          <cell r="O16">
            <v>0.977505995203837</v>
          </cell>
          <cell r="P16">
            <v>40046</v>
          </cell>
          <cell r="Q16">
            <v>0.9824346204798587</v>
          </cell>
          <cell r="R16">
            <v>40733</v>
          </cell>
          <cell r="S16">
            <v>1.0171552714378465</v>
          </cell>
          <cell r="T16">
            <v>42444</v>
          </cell>
          <cell r="U16">
            <v>1.0420052537254805</v>
          </cell>
          <cell r="V16">
            <v>43421</v>
          </cell>
          <cell r="W16">
            <v>1.0230185656394308</v>
          </cell>
          <cell r="X16">
            <v>43983</v>
          </cell>
          <cell r="Y16">
            <v>1.012943045991571</v>
          </cell>
          <cell r="Z16">
            <v>44113</v>
          </cell>
          <cell r="AA16">
            <v>1.0029556874246868</v>
          </cell>
          <cell r="AB16">
            <v>43142</v>
          </cell>
          <cell r="AC16">
            <v>0.9779883481060005</v>
          </cell>
          <cell r="AD16">
            <v>42157</v>
          </cell>
          <cell r="AE16">
            <v>0.977168420564647</v>
          </cell>
          <cell r="AF16">
            <v>41877</v>
          </cell>
          <cell r="AG16">
            <v>0.9933581611594753</v>
          </cell>
          <cell r="AH16">
            <v>42106</v>
          </cell>
          <cell r="AI16">
            <v>1.0054683955393175</v>
          </cell>
          <cell r="AJ16">
            <v>43069</v>
          </cell>
          <cell r="AK16">
            <v>1.022870849760129</v>
          </cell>
          <cell r="AL16">
            <v>45150</v>
          </cell>
          <cell r="AM16">
            <v>1.048317815598226</v>
          </cell>
          <cell r="AN16">
            <v>47348</v>
          </cell>
          <cell r="AO16">
            <v>1.0486821705426357</v>
          </cell>
          <cell r="AP16">
            <v>49187</v>
          </cell>
          <cell r="AQ16">
            <v>1.0388400777223958</v>
          </cell>
          <cell r="AR16">
            <v>50587</v>
          </cell>
          <cell r="AS16">
            <v>1.0284628052127596</v>
          </cell>
          <cell r="AT16">
            <v>51484</v>
          </cell>
          <cell r="AU16">
            <v>1.0177318283353431</v>
          </cell>
          <cell r="AV16">
            <v>51292</v>
          </cell>
          <cell r="AW16">
            <v>0.9962706860383809</v>
          </cell>
          <cell r="AX16">
            <v>50467</v>
          </cell>
          <cell r="AY16">
            <v>0.9839156203696483</v>
          </cell>
          <cell r="AZ16">
            <v>48994</v>
          </cell>
          <cell r="BA16">
            <v>0.9708126102205401</v>
          </cell>
          <cell r="BB16">
            <v>46981</v>
          </cell>
          <cell r="BC16">
            <v>0.9589133363268971</v>
          </cell>
          <cell r="BD16">
            <v>45112</v>
          </cell>
          <cell r="BE16">
            <v>0.9602179604520976</v>
          </cell>
          <cell r="BF16">
            <v>43423</v>
          </cell>
          <cell r="BG16">
            <v>0.962559851037418</v>
          </cell>
          <cell r="BH16">
            <v>41901</v>
          </cell>
          <cell r="BI16">
            <v>0.9649494507519056</v>
          </cell>
          <cell r="BJ16">
            <v>41162</v>
          </cell>
          <cell r="BK16">
            <v>0.9823631894226869</v>
          </cell>
          <cell r="BL16">
            <v>41213</v>
          </cell>
          <cell r="BM16">
            <v>1.001239006850979</v>
          </cell>
          <cell r="BN16">
            <v>41054</v>
          </cell>
          <cell r="BO16">
            <v>0.9961419940310097</v>
          </cell>
          <cell r="BP16">
            <v>41120</v>
          </cell>
          <cell r="BQ16">
            <v>1.001607638719735</v>
          </cell>
          <cell r="BR16">
            <v>40935</v>
          </cell>
          <cell r="BS16">
            <v>0.9955009727626459</v>
          </cell>
          <cell r="BT16">
            <v>40952</v>
          </cell>
          <cell r="BU16">
            <v>1.0004152925369487</v>
          </cell>
          <cell r="BV16">
            <v>40715</v>
          </cell>
          <cell r="BW16">
            <v>0.9942127368626685</v>
          </cell>
          <cell r="BX16">
            <v>40072</v>
          </cell>
          <cell r="BY16">
            <v>0.9842072946088665</v>
          </cell>
          <cell r="BZ16">
            <v>39083</v>
          </cell>
          <cell r="CA16">
            <v>0.9753194250349371</v>
          </cell>
          <cell r="CB16">
            <v>37693</v>
          </cell>
          <cell r="CC16">
            <v>0.9644346646879718</v>
          </cell>
          <cell r="CD16">
            <v>35381</v>
          </cell>
          <cell r="CE16">
            <v>0.9386623510996737</v>
          </cell>
          <cell r="CF16">
            <v>32978</v>
          </cell>
          <cell r="CG16">
            <v>0.9320821910064724</v>
          </cell>
          <cell r="CH16">
            <v>31064</v>
          </cell>
          <cell r="CI16">
            <v>0.9419613075383589</v>
          </cell>
          <cell r="CJ16">
            <v>29038</v>
          </cell>
          <cell r="CK16">
            <v>0.9347798094257018</v>
          </cell>
          <cell r="CL16">
            <v>27680</v>
          </cell>
          <cell r="CM16">
            <v>0.9532336937805634</v>
          </cell>
          <cell r="CN16">
            <v>27087</v>
          </cell>
        </row>
        <row r="17">
          <cell r="B17" t="str">
            <v> 55-59</v>
          </cell>
          <cell r="C17">
            <v>43391</v>
          </cell>
          <cell r="D17">
            <v>44226</v>
          </cell>
          <cell r="E17">
            <v>1.0192436219492522</v>
          </cell>
          <cell r="F17">
            <v>44025</v>
          </cell>
          <cell r="G17">
            <v>0.9954551621218288</v>
          </cell>
          <cell r="H17">
            <v>43794</v>
          </cell>
          <cell r="I17">
            <v>0.9947529812606474</v>
          </cell>
          <cell r="J17">
            <v>43707</v>
          </cell>
          <cell r="K17">
            <v>0.9980134264967804</v>
          </cell>
          <cell r="L17">
            <v>43276</v>
          </cell>
          <cell r="M17">
            <v>0.9901388793557097</v>
          </cell>
          <cell r="N17">
            <v>42774</v>
          </cell>
          <cell r="O17">
            <v>0.9884000369719937</v>
          </cell>
          <cell r="P17">
            <v>42341</v>
          </cell>
          <cell r="Q17">
            <v>0.9898770281011829</v>
          </cell>
          <cell r="R17">
            <v>41471</v>
          </cell>
          <cell r="S17">
            <v>0.9794525400911646</v>
          </cell>
          <cell r="T17">
            <v>40198</v>
          </cell>
          <cell r="U17">
            <v>0.96930385088375</v>
          </cell>
          <cell r="V17">
            <v>39269</v>
          </cell>
          <cell r="W17">
            <v>0.9768893974824618</v>
          </cell>
          <cell r="X17">
            <v>38423</v>
          </cell>
          <cell r="Y17">
            <v>0.9784562886755456</v>
          </cell>
          <cell r="Z17">
            <v>37792</v>
          </cell>
          <cell r="AA17">
            <v>0.9835775446997892</v>
          </cell>
          <cell r="AB17">
            <v>38489</v>
          </cell>
          <cell r="AC17">
            <v>1.0184430567315834</v>
          </cell>
          <cell r="AD17">
            <v>40141</v>
          </cell>
          <cell r="AE17">
            <v>1.0429213541531346</v>
          </cell>
          <cell r="AF17">
            <v>41091</v>
          </cell>
          <cell r="AG17">
            <v>1.02366657532199</v>
          </cell>
          <cell r="AH17">
            <v>41644</v>
          </cell>
          <cell r="AI17">
            <v>1.0134579348275778</v>
          </cell>
          <cell r="AJ17">
            <v>41780</v>
          </cell>
          <cell r="AK17">
            <v>1.0032657765824609</v>
          </cell>
          <cell r="AL17">
            <v>40887</v>
          </cell>
          <cell r="AM17">
            <v>0.9786261369076112</v>
          </cell>
          <cell r="AN17">
            <v>39987</v>
          </cell>
          <cell r="AO17">
            <v>0.977988113581334</v>
          </cell>
          <cell r="AP17">
            <v>39758</v>
          </cell>
          <cell r="AQ17">
            <v>0.9942731387701003</v>
          </cell>
          <cell r="AR17">
            <v>40009</v>
          </cell>
          <cell r="AS17">
            <v>1.0063131948287136</v>
          </cell>
          <cell r="AT17">
            <v>40959</v>
          </cell>
          <cell r="AU17">
            <v>1.0237446574520732</v>
          </cell>
          <cell r="AV17">
            <v>42969</v>
          </cell>
          <cell r="AW17">
            <v>1.04907346370761</v>
          </cell>
          <cell r="AX17">
            <v>45093</v>
          </cell>
          <cell r="AY17">
            <v>1.0494309851288137</v>
          </cell>
          <cell r="AZ17">
            <v>46870</v>
          </cell>
          <cell r="BA17">
            <v>1.0394074468321026</v>
          </cell>
          <cell r="BB17">
            <v>48223</v>
          </cell>
          <cell r="BC17">
            <v>1.0288670791551098</v>
          </cell>
          <cell r="BD17">
            <v>49096</v>
          </cell>
          <cell r="BE17">
            <v>1.0181033946457085</v>
          </cell>
          <cell r="BF17">
            <v>48937</v>
          </cell>
          <cell r="BG17">
            <v>0.9967614469610558</v>
          </cell>
          <cell r="BH17">
            <v>48176</v>
          </cell>
          <cell r="BI17">
            <v>0.9844493941189693</v>
          </cell>
          <cell r="BJ17">
            <v>46791</v>
          </cell>
          <cell r="BK17">
            <v>0.9712512454334108</v>
          </cell>
          <cell r="BL17">
            <v>44888</v>
          </cell>
          <cell r="BM17">
            <v>0.9593297856425381</v>
          </cell>
          <cell r="BN17">
            <v>43124</v>
          </cell>
          <cell r="BO17">
            <v>0.9607021921226163</v>
          </cell>
          <cell r="BP17">
            <v>41534</v>
          </cell>
          <cell r="BQ17">
            <v>0.9631295798163436</v>
          </cell>
          <cell r="BR17">
            <v>40105</v>
          </cell>
          <cell r="BS17">
            <v>0.9655944527375162</v>
          </cell>
          <cell r="BT17">
            <v>39424</v>
          </cell>
          <cell r="BU17">
            <v>0.9830195736192495</v>
          </cell>
          <cell r="BV17">
            <v>39492</v>
          </cell>
          <cell r="BW17">
            <v>1.0017248376623376</v>
          </cell>
          <cell r="BX17">
            <v>39359</v>
          </cell>
          <cell r="BY17">
            <v>0.9966322293122658</v>
          </cell>
          <cell r="BZ17">
            <v>39442</v>
          </cell>
          <cell r="CA17">
            <v>1.0021087934144668</v>
          </cell>
          <cell r="CB17">
            <v>39282</v>
          </cell>
          <cell r="CC17">
            <v>0.9959434105775569</v>
          </cell>
          <cell r="CD17">
            <v>39319</v>
          </cell>
          <cell r="CE17">
            <v>1.0009419072348658</v>
          </cell>
          <cell r="CF17">
            <v>39109</v>
          </cell>
          <cell r="CG17">
            <v>0.9946590706782981</v>
          </cell>
          <cell r="CH17">
            <v>38503</v>
          </cell>
          <cell r="CI17">
            <v>0.9845048454319978</v>
          </cell>
          <cell r="CJ17">
            <v>37570</v>
          </cell>
          <cell r="CK17">
            <v>0.9757681219645222</v>
          </cell>
          <cell r="CL17">
            <v>36241</v>
          </cell>
          <cell r="CM17">
            <v>0.9646260314080384</v>
          </cell>
          <cell r="CN17">
            <v>34029</v>
          </cell>
        </row>
        <row r="18">
          <cell r="B18" t="str">
            <v> 60-64</v>
          </cell>
          <cell r="C18">
            <v>33493</v>
          </cell>
          <cell r="D18">
            <v>34110</v>
          </cell>
          <cell r="E18">
            <v>1.0184217597706984</v>
          </cell>
          <cell r="F18">
            <v>35750</v>
          </cell>
          <cell r="G18">
            <v>1.0480797420111405</v>
          </cell>
          <cell r="H18">
            <v>37009</v>
          </cell>
          <cell r="I18">
            <v>1.0352167832167831</v>
          </cell>
          <cell r="J18">
            <v>37801</v>
          </cell>
          <cell r="K18">
            <v>1.021400199951363</v>
          </cell>
          <cell r="L18">
            <v>39429</v>
          </cell>
          <cell r="M18">
            <v>1.0430676437131292</v>
          </cell>
          <cell r="N18">
            <v>40220</v>
          </cell>
          <cell r="O18">
            <v>1.0200613761444621</v>
          </cell>
          <cell r="P18">
            <v>40081</v>
          </cell>
          <cell r="Q18">
            <v>0.9965440079562407</v>
          </cell>
          <cell r="R18">
            <v>39916</v>
          </cell>
          <cell r="S18">
            <v>0.9958833362441056</v>
          </cell>
          <cell r="T18">
            <v>39868</v>
          </cell>
          <cell r="U18">
            <v>0.9987974746968634</v>
          </cell>
          <cell r="V18">
            <v>39511</v>
          </cell>
          <cell r="W18">
            <v>0.9910454499849504</v>
          </cell>
          <cell r="X18">
            <v>39097</v>
          </cell>
          <cell r="Y18">
            <v>0.9895219052921971</v>
          </cell>
          <cell r="Z18">
            <v>38742</v>
          </cell>
          <cell r="AA18">
            <v>0.9909200194388317</v>
          </cell>
          <cell r="AB18">
            <v>37981</v>
          </cell>
          <cell r="AC18">
            <v>0.9803572350420732</v>
          </cell>
          <cell r="AD18">
            <v>36842</v>
          </cell>
          <cell r="AE18">
            <v>0.9700113214501987</v>
          </cell>
          <cell r="AF18">
            <v>36023</v>
          </cell>
          <cell r="AG18">
            <v>0.9777699364855328</v>
          </cell>
          <cell r="AH18">
            <v>35286</v>
          </cell>
          <cell r="AI18">
            <v>0.9795408489020904</v>
          </cell>
          <cell r="AJ18">
            <v>34747</v>
          </cell>
          <cell r="AK18">
            <v>0.984724820041943</v>
          </cell>
          <cell r="AL18">
            <v>35438</v>
          </cell>
          <cell r="AM18">
            <v>1.0198866089158776</v>
          </cell>
          <cell r="AN18">
            <v>36998</v>
          </cell>
          <cell r="AO18">
            <v>1.0440205429200293</v>
          </cell>
          <cell r="AP18">
            <v>37905</v>
          </cell>
          <cell r="AQ18">
            <v>1.0245148386399265</v>
          </cell>
          <cell r="AR18">
            <v>38440</v>
          </cell>
          <cell r="AS18">
            <v>1.014114232950798</v>
          </cell>
          <cell r="AT18">
            <v>38585</v>
          </cell>
          <cell r="AU18">
            <v>1.0037721123829344</v>
          </cell>
          <cell r="AV18">
            <v>37789</v>
          </cell>
          <cell r="AW18">
            <v>0.9793702215887002</v>
          </cell>
          <cell r="AX18">
            <v>36999</v>
          </cell>
          <cell r="AY18">
            <v>0.9790944454735505</v>
          </cell>
          <cell r="AZ18">
            <v>36829</v>
          </cell>
          <cell r="BA18">
            <v>0.9954052812238169</v>
          </cell>
          <cell r="BB18">
            <v>37105</v>
          </cell>
          <cell r="BC18">
            <v>1.0074940943278394</v>
          </cell>
          <cell r="BD18">
            <v>38025</v>
          </cell>
          <cell r="BE18">
            <v>1.0247945020886673</v>
          </cell>
          <cell r="BF18">
            <v>39937</v>
          </cell>
          <cell r="BG18">
            <v>1.0502827087442472</v>
          </cell>
          <cell r="BH18">
            <v>41954</v>
          </cell>
          <cell r="BI18">
            <v>1.050504544657836</v>
          </cell>
          <cell r="BJ18">
            <v>43639</v>
          </cell>
          <cell r="BK18">
            <v>1.040163035705773</v>
          </cell>
          <cell r="BL18">
            <v>44927</v>
          </cell>
          <cell r="BM18">
            <v>1.02951488347579</v>
          </cell>
          <cell r="BN18">
            <v>45766</v>
          </cell>
          <cell r="BO18">
            <v>1.0186747390210786</v>
          </cell>
          <cell r="BP18">
            <v>45652</v>
          </cell>
          <cell r="BQ18">
            <v>0.9975090678669755</v>
          </cell>
          <cell r="BR18">
            <v>44981</v>
          </cell>
          <cell r="BS18">
            <v>0.9853018487689477</v>
          </cell>
          <cell r="BT18">
            <v>43719</v>
          </cell>
          <cell r="BU18">
            <v>0.9719437095662613</v>
          </cell>
          <cell r="BV18">
            <v>41966</v>
          </cell>
          <cell r="BW18">
            <v>0.9599030169948992</v>
          </cell>
          <cell r="BX18">
            <v>40351</v>
          </cell>
          <cell r="BY18">
            <v>0.9615164657103369</v>
          </cell>
          <cell r="BZ18">
            <v>38901</v>
          </cell>
          <cell r="CA18">
            <v>0.9640653267577012</v>
          </cell>
          <cell r="CB18">
            <v>37606</v>
          </cell>
          <cell r="CC18">
            <v>0.9667103673427418</v>
          </cell>
          <cell r="CD18">
            <v>37005</v>
          </cell>
          <cell r="CE18">
            <v>0.9840185076849439</v>
          </cell>
          <cell r="CF18">
            <v>37101</v>
          </cell>
          <cell r="CG18">
            <v>1.0025942440210782</v>
          </cell>
          <cell r="CH18">
            <v>37004</v>
          </cell>
          <cell r="CI18">
            <v>0.9973855152152233</v>
          </cell>
          <cell r="CJ18">
            <v>37115</v>
          </cell>
          <cell r="CK18">
            <v>1.002999675710734</v>
          </cell>
          <cell r="CL18">
            <v>36991</v>
          </cell>
          <cell r="CM18">
            <v>0.9966590327360906</v>
          </cell>
          <cell r="CN18">
            <v>37054</v>
          </cell>
        </row>
        <row r="19">
          <cell r="B19" t="str">
            <v> 65-69</v>
          </cell>
          <cell r="C19">
            <v>24592</v>
          </cell>
          <cell r="D19">
            <v>26083</v>
          </cell>
          <cell r="E19">
            <v>1.0606294729993493</v>
          </cell>
          <cell r="F19">
            <v>27156</v>
          </cell>
          <cell r="G19">
            <v>1.0411379059157306</v>
          </cell>
          <cell r="H19">
            <v>28503</v>
          </cell>
          <cell r="I19">
            <v>1.0496022978347326</v>
          </cell>
          <cell r="J19">
            <v>29542</v>
          </cell>
          <cell r="K19">
            <v>1.0364523032663229</v>
          </cell>
          <cell r="L19">
            <v>29158</v>
          </cell>
          <cell r="M19">
            <v>0.9870015571051385</v>
          </cell>
          <cell r="N19">
            <v>29766</v>
          </cell>
          <cell r="O19">
            <v>1.0208519102819122</v>
          </cell>
          <cell r="P19">
            <v>31269</v>
          </cell>
          <cell r="Q19">
            <v>1.0504938520459586</v>
          </cell>
          <cell r="R19">
            <v>32440</v>
          </cell>
          <cell r="S19">
            <v>1.0374492308676324</v>
          </cell>
          <cell r="T19">
            <v>33189</v>
          </cell>
          <cell r="U19">
            <v>1.0230887792848335</v>
          </cell>
          <cell r="V19">
            <v>34653</v>
          </cell>
          <cell r="W19">
            <v>1.0441110006327399</v>
          </cell>
          <cell r="X19">
            <v>35400</v>
          </cell>
          <cell r="Y19">
            <v>1.0215565751882953</v>
          </cell>
          <cell r="Z19">
            <v>35337</v>
          </cell>
          <cell r="AA19">
            <v>0.9982203389830508</v>
          </cell>
          <cell r="AB19">
            <v>35253</v>
          </cell>
          <cell r="AC19">
            <v>0.9976228881908481</v>
          </cell>
          <cell r="AD19">
            <v>35256</v>
          </cell>
          <cell r="AE19">
            <v>1.0000850991404986</v>
          </cell>
          <cell r="AF19">
            <v>34992</v>
          </cell>
          <cell r="AG19">
            <v>0.9925119128658951</v>
          </cell>
          <cell r="AH19">
            <v>34680</v>
          </cell>
          <cell r="AI19">
            <v>0.9910836762688614</v>
          </cell>
          <cell r="AJ19">
            <v>34418</v>
          </cell>
          <cell r="AK19">
            <v>0.9924452133794694</v>
          </cell>
          <cell r="AL19">
            <v>33789</v>
          </cell>
          <cell r="AM19">
            <v>0.9817246789470626</v>
          </cell>
          <cell r="AN19">
            <v>32812</v>
          </cell>
          <cell r="AO19">
            <v>0.9710852644351712</v>
          </cell>
          <cell r="AP19">
            <v>32123</v>
          </cell>
          <cell r="AQ19">
            <v>0.9790015847860539</v>
          </cell>
          <cell r="AR19">
            <v>31520</v>
          </cell>
          <cell r="AS19">
            <v>0.9812284033247206</v>
          </cell>
          <cell r="AT19">
            <v>31092</v>
          </cell>
          <cell r="AU19">
            <v>0.9864213197969544</v>
          </cell>
          <cell r="AV19">
            <v>31772</v>
          </cell>
          <cell r="AW19">
            <v>1.0218705776405506</v>
          </cell>
          <cell r="AX19">
            <v>33217</v>
          </cell>
          <cell r="AY19">
            <v>1.0454802971169583</v>
          </cell>
          <cell r="AZ19">
            <v>34069</v>
          </cell>
          <cell r="BA19">
            <v>1.0256495168136797</v>
          </cell>
          <cell r="BB19">
            <v>34579</v>
          </cell>
          <cell r="BC19">
            <v>1.0149696204760927</v>
          </cell>
          <cell r="BD19">
            <v>34734</v>
          </cell>
          <cell r="BE19">
            <v>1.0044824893721622</v>
          </cell>
          <cell r="BF19">
            <v>34052</v>
          </cell>
          <cell r="BG19">
            <v>0.9803650601715898</v>
          </cell>
          <cell r="BH19">
            <v>33389</v>
          </cell>
          <cell r="BI19">
            <v>0.9805297779866087</v>
          </cell>
          <cell r="BJ19">
            <v>33282</v>
          </cell>
          <cell r="BK19">
            <v>0.9967953517625565</v>
          </cell>
          <cell r="BL19">
            <v>33577</v>
          </cell>
          <cell r="BM19">
            <v>1.0088636500210324</v>
          </cell>
          <cell r="BN19">
            <v>34454</v>
          </cell>
          <cell r="BO19">
            <v>1.026119069601215</v>
          </cell>
          <cell r="BP19">
            <v>36230</v>
          </cell>
          <cell r="BQ19">
            <v>1.0515469901898182</v>
          </cell>
          <cell r="BR19">
            <v>38104</v>
          </cell>
          <cell r="BS19">
            <v>1.0517250897046646</v>
          </cell>
          <cell r="BT19">
            <v>39674</v>
          </cell>
          <cell r="BU19">
            <v>1.0412030233046399</v>
          </cell>
          <cell r="BV19">
            <v>40875</v>
          </cell>
          <cell r="BW19">
            <v>1.0302717144729545</v>
          </cell>
          <cell r="BX19">
            <v>41667</v>
          </cell>
          <cell r="BY19">
            <v>1.0193761467889908</v>
          </cell>
          <cell r="BZ19">
            <v>41598</v>
          </cell>
          <cell r="CA19">
            <v>0.998344013247894</v>
          </cell>
          <cell r="CB19">
            <v>41024</v>
          </cell>
          <cell r="CC19">
            <v>0.986201259675946</v>
          </cell>
          <cell r="CD19">
            <v>39907</v>
          </cell>
          <cell r="CE19">
            <v>0.9727720358814352</v>
          </cell>
          <cell r="CF19">
            <v>38335</v>
          </cell>
          <cell r="CG19">
            <v>0.9606084145638609</v>
          </cell>
          <cell r="CH19">
            <v>36893</v>
          </cell>
          <cell r="CI19">
            <v>0.9623842441632973</v>
          </cell>
          <cell r="CJ19">
            <v>35605</v>
          </cell>
          <cell r="CK19">
            <v>0.9650882281191554</v>
          </cell>
          <cell r="CL19">
            <v>34457</v>
          </cell>
          <cell r="CM19">
            <v>0.967757337452605</v>
          </cell>
          <cell r="CN19">
            <v>33942</v>
          </cell>
        </row>
        <row r="20">
          <cell r="B20" t="str">
            <v> 70-74</v>
          </cell>
          <cell r="C20">
            <v>17674</v>
          </cell>
          <cell r="D20">
            <v>17499</v>
          </cell>
          <cell r="E20">
            <v>0.9900984497001245</v>
          </cell>
          <cell r="F20">
            <v>17500</v>
          </cell>
          <cell r="G20">
            <v>1.0000571461226355</v>
          </cell>
          <cell r="H20">
            <v>17890</v>
          </cell>
          <cell r="I20">
            <v>1.0222857142857142</v>
          </cell>
          <cell r="J20">
            <v>18535</v>
          </cell>
          <cell r="K20">
            <v>1.0360536612632756</v>
          </cell>
          <cell r="L20">
            <v>19908</v>
          </cell>
          <cell r="M20">
            <v>1.0740760722956568</v>
          </cell>
          <cell r="N20">
            <v>21186</v>
          </cell>
          <cell r="O20">
            <v>1.0641952983725136</v>
          </cell>
          <cell r="P20">
            <v>22111</v>
          </cell>
          <cell r="Q20">
            <v>1.0436609081468895</v>
          </cell>
          <cell r="R20">
            <v>23269</v>
          </cell>
          <cell r="S20">
            <v>1.0523721224729772</v>
          </cell>
          <cell r="T20">
            <v>24172</v>
          </cell>
          <cell r="U20">
            <v>1.0388069964330224</v>
          </cell>
          <cell r="V20">
            <v>23918</v>
          </cell>
          <cell r="W20">
            <v>0.9894919741850075</v>
          </cell>
          <cell r="X20">
            <v>24509</v>
          </cell>
          <cell r="Y20">
            <v>1.0247094238648717</v>
          </cell>
          <cell r="Z20">
            <v>25845</v>
          </cell>
          <cell r="AA20">
            <v>1.0545105879472847</v>
          </cell>
          <cell r="AB20">
            <v>26911</v>
          </cell>
          <cell r="AC20">
            <v>1.041245888953376</v>
          </cell>
          <cell r="AD20">
            <v>27599</v>
          </cell>
          <cell r="AE20">
            <v>1.0255657537809817</v>
          </cell>
          <cell r="AF20">
            <v>28865</v>
          </cell>
          <cell r="AG20">
            <v>1.0458712272183774</v>
          </cell>
          <cell r="AH20">
            <v>29558</v>
          </cell>
          <cell r="AI20">
            <v>1.0240083145678156</v>
          </cell>
          <cell r="AJ20">
            <v>29585</v>
          </cell>
          <cell r="AK20">
            <v>1.000913458285405</v>
          </cell>
          <cell r="AL20">
            <v>29601</v>
          </cell>
          <cell r="AM20">
            <v>1.0005408146019943</v>
          </cell>
          <cell r="AN20">
            <v>29669</v>
          </cell>
          <cell r="AO20">
            <v>1.002297219688524</v>
          </cell>
          <cell r="AP20">
            <v>29517</v>
          </cell>
          <cell r="AQ20">
            <v>0.9948768074421113</v>
          </cell>
          <cell r="AR20">
            <v>29334</v>
          </cell>
          <cell r="AS20">
            <v>0.9938001829454213</v>
          </cell>
          <cell r="AT20">
            <v>29186</v>
          </cell>
          <cell r="AU20">
            <v>0.9949546601213609</v>
          </cell>
          <cell r="AV20">
            <v>28723</v>
          </cell>
          <cell r="AW20">
            <v>0.9841362296991708</v>
          </cell>
          <cell r="AX20">
            <v>27939</v>
          </cell>
          <cell r="AY20">
            <v>0.972704801030533</v>
          </cell>
          <cell r="AZ20">
            <v>27417</v>
          </cell>
          <cell r="BA20">
            <v>0.9813164393858048</v>
          </cell>
          <cell r="BB20">
            <v>26974</v>
          </cell>
          <cell r="BC20">
            <v>0.9838421417368786</v>
          </cell>
          <cell r="BD20">
            <v>26686</v>
          </cell>
          <cell r="BE20">
            <v>0.9893230518276859</v>
          </cell>
          <cell r="BF20">
            <v>27357</v>
          </cell>
          <cell r="BG20">
            <v>1.025144270403957</v>
          </cell>
          <cell r="BH20">
            <v>28668</v>
          </cell>
          <cell r="BI20">
            <v>1.0479219212632964</v>
          </cell>
          <cell r="BJ20">
            <v>29457</v>
          </cell>
          <cell r="BK20">
            <v>1.0275219757220595</v>
          </cell>
          <cell r="BL20">
            <v>29943</v>
          </cell>
          <cell r="BM20">
            <v>1.0164986251145738</v>
          </cell>
          <cell r="BN20">
            <v>30112</v>
          </cell>
          <cell r="BO20">
            <v>1.0056440570417127</v>
          </cell>
          <cell r="BP20">
            <v>29574</v>
          </cell>
          <cell r="BQ20">
            <v>0.9821333687566419</v>
          </cell>
          <cell r="BR20">
            <v>29063</v>
          </cell>
          <cell r="BS20">
            <v>0.9827213092581322</v>
          </cell>
          <cell r="BT20">
            <v>29037</v>
          </cell>
          <cell r="BU20">
            <v>0.999105391735196</v>
          </cell>
          <cell r="BV20">
            <v>29360</v>
          </cell>
          <cell r="BW20">
            <v>1.0111237386782381</v>
          </cell>
          <cell r="BX20">
            <v>30187</v>
          </cell>
          <cell r="BY20">
            <v>1.0281675749318802</v>
          </cell>
          <cell r="BZ20">
            <v>31807</v>
          </cell>
          <cell r="CA20">
            <v>1.053665485142611</v>
          </cell>
          <cell r="CB20">
            <v>33511</v>
          </cell>
          <cell r="CC20">
            <v>1.0535731128367969</v>
          </cell>
          <cell r="CD20">
            <v>34944</v>
          </cell>
          <cell r="CE20">
            <v>1.042762078123601</v>
          </cell>
          <cell r="CF20">
            <v>36045</v>
          </cell>
          <cell r="CG20">
            <v>1.031507554945055</v>
          </cell>
          <cell r="CH20">
            <v>36783</v>
          </cell>
          <cell r="CI20">
            <v>1.020474406991261</v>
          </cell>
          <cell r="CJ20">
            <v>36772</v>
          </cell>
          <cell r="CK20">
            <v>0.9997009488078732</v>
          </cell>
          <cell r="CL20">
            <v>36318</v>
          </cell>
          <cell r="CM20">
            <v>0.987653649515936</v>
          </cell>
          <cell r="CN20">
            <v>35374</v>
          </cell>
        </row>
        <row r="21">
          <cell r="B21" t="str">
            <v> 75-79</v>
          </cell>
          <cell r="C21">
            <v>12404</v>
          </cell>
          <cell r="D21">
            <v>12787</v>
          </cell>
          <cell r="E21">
            <v>1.0308771364076104</v>
          </cell>
          <cell r="F21">
            <v>13111</v>
          </cell>
          <cell r="G21">
            <v>1.0253382341440525</v>
          </cell>
          <cell r="H21">
            <v>12995</v>
          </cell>
          <cell r="I21">
            <v>0.9911524673937915</v>
          </cell>
          <cell r="J21">
            <v>12895</v>
          </cell>
          <cell r="K21">
            <v>0.9923047325894575</v>
          </cell>
          <cell r="L21">
            <v>12791</v>
          </cell>
          <cell r="M21">
            <v>0.991934858472276</v>
          </cell>
          <cell r="N21">
            <v>12738</v>
          </cell>
          <cell r="O21">
            <v>0.9958564615745445</v>
          </cell>
          <cell r="P21">
            <v>12822</v>
          </cell>
          <cell r="Q21">
            <v>1.0065944418276025</v>
          </cell>
          <cell r="R21">
            <v>13178</v>
          </cell>
          <cell r="S21">
            <v>1.0277647792856028</v>
          </cell>
          <cell r="T21">
            <v>13726</v>
          </cell>
          <cell r="U21">
            <v>1.0415844589467294</v>
          </cell>
          <cell r="V21">
            <v>14837</v>
          </cell>
          <cell r="W21">
            <v>1.0809412793239108</v>
          </cell>
          <cell r="X21">
            <v>15863</v>
          </cell>
          <cell r="Y21">
            <v>1.0691514457100493</v>
          </cell>
          <cell r="Z21">
            <v>16614</v>
          </cell>
          <cell r="AA21">
            <v>1.0473428733530858</v>
          </cell>
          <cell r="AB21">
            <v>17546</v>
          </cell>
          <cell r="AC21">
            <v>1.056097267364873</v>
          </cell>
          <cell r="AD21">
            <v>18283</v>
          </cell>
          <cell r="AE21">
            <v>1.0420038755271857</v>
          </cell>
          <cell r="AF21">
            <v>18157</v>
          </cell>
          <cell r="AG21">
            <v>0.9931083520210031</v>
          </cell>
          <cell r="AH21">
            <v>18701</v>
          </cell>
          <cell r="AI21">
            <v>1.0299608966238916</v>
          </cell>
          <cell r="AJ21">
            <v>19820</v>
          </cell>
          <cell r="AK21">
            <v>1.0598363723865034</v>
          </cell>
          <cell r="AL21">
            <v>20736</v>
          </cell>
          <cell r="AM21">
            <v>1.0462159434914229</v>
          </cell>
          <cell r="AN21">
            <v>21341</v>
          </cell>
          <cell r="AO21">
            <v>1.029176311728395</v>
          </cell>
          <cell r="AP21">
            <v>22370</v>
          </cell>
          <cell r="AQ21">
            <v>1.0482170469987349</v>
          </cell>
          <cell r="AR21">
            <v>22979</v>
          </cell>
          <cell r="AS21">
            <v>1.0272239606616003</v>
          </cell>
          <cell r="AT21">
            <v>23088</v>
          </cell>
          <cell r="AU21">
            <v>1.0047434614212978</v>
          </cell>
          <cell r="AV21">
            <v>23188</v>
          </cell>
          <cell r="AW21">
            <v>1.0043312543312544</v>
          </cell>
          <cell r="AX21">
            <v>23310</v>
          </cell>
          <cell r="AY21">
            <v>1.0052613420734864</v>
          </cell>
          <cell r="AZ21">
            <v>23265</v>
          </cell>
          <cell r="BA21">
            <v>0.9980694980694981</v>
          </cell>
          <cell r="BB21">
            <v>23204</v>
          </cell>
          <cell r="BC21">
            <v>0.997378035675908</v>
          </cell>
          <cell r="BD21">
            <v>23165</v>
          </cell>
          <cell r="BE21">
            <v>0.9983192553008102</v>
          </cell>
          <cell r="BF21">
            <v>22869</v>
          </cell>
          <cell r="BG21">
            <v>0.9872221023095187</v>
          </cell>
          <cell r="BH21">
            <v>22301</v>
          </cell>
          <cell r="BI21">
            <v>0.9751628842537934</v>
          </cell>
          <cell r="BJ21">
            <v>21951</v>
          </cell>
          <cell r="BK21">
            <v>0.9843056365185417</v>
          </cell>
          <cell r="BL21">
            <v>21676</v>
          </cell>
          <cell r="BM21">
            <v>0.9874720969431916</v>
          </cell>
          <cell r="BN21">
            <v>21526</v>
          </cell>
          <cell r="BO21">
            <v>0.9930799040413361</v>
          </cell>
          <cell r="BP21">
            <v>22162</v>
          </cell>
          <cell r="BQ21">
            <v>1.0295456657065873</v>
          </cell>
          <cell r="BR21">
            <v>23301</v>
          </cell>
          <cell r="BS21">
            <v>1.0513942784947208</v>
          </cell>
          <cell r="BT21">
            <v>24002</v>
          </cell>
          <cell r="BU21">
            <v>1.030084545727651</v>
          </cell>
          <cell r="BV21">
            <v>24449</v>
          </cell>
          <cell r="BW21">
            <v>1.0186234480459961</v>
          </cell>
          <cell r="BX21">
            <v>24631</v>
          </cell>
          <cell r="BY21">
            <v>1.007444067242014</v>
          </cell>
          <cell r="BZ21">
            <v>24252</v>
          </cell>
          <cell r="CA21">
            <v>0.9846128862003167</v>
          </cell>
          <cell r="CB21">
            <v>23913</v>
          </cell>
          <cell r="CC21">
            <v>0.9860217714002969</v>
          </cell>
          <cell r="CD21">
            <v>23972</v>
          </cell>
          <cell r="CE21">
            <v>1.0024672772132313</v>
          </cell>
          <cell r="CF21">
            <v>24319</v>
          </cell>
          <cell r="CG21">
            <v>1.014475221091273</v>
          </cell>
          <cell r="CH21">
            <v>25082</v>
          </cell>
          <cell r="CI21">
            <v>1.0313746453390353</v>
          </cell>
          <cell r="CJ21">
            <v>26509</v>
          </cell>
          <cell r="CK21">
            <v>1.0568933896818435</v>
          </cell>
          <cell r="CL21">
            <v>28008</v>
          </cell>
          <cell r="CM21">
            <v>1.0565468331510053</v>
          </cell>
          <cell r="CN21">
            <v>29271</v>
          </cell>
        </row>
        <row r="22">
          <cell r="B22" t="str">
            <v> 80-84</v>
          </cell>
          <cell r="C22">
            <v>7107</v>
          </cell>
          <cell r="D22">
            <v>7042</v>
          </cell>
          <cell r="E22">
            <v>0.9908540875193471</v>
          </cell>
          <cell r="F22">
            <v>7056</v>
          </cell>
          <cell r="G22">
            <v>1.0019880715705765</v>
          </cell>
          <cell r="H22">
            <v>7194</v>
          </cell>
          <cell r="I22">
            <v>1.0195578231292517</v>
          </cell>
          <cell r="J22">
            <v>7389</v>
          </cell>
          <cell r="K22">
            <v>1.0271059216013345</v>
          </cell>
          <cell r="L22">
            <v>7621</v>
          </cell>
          <cell r="M22">
            <v>1.0313980240898633</v>
          </cell>
          <cell r="N22">
            <v>7914</v>
          </cell>
          <cell r="O22">
            <v>1.0384463981104841</v>
          </cell>
          <cell r="P22">
            <v>8171</v>
          </cell>
          <cell r="Q22">
            <v>1.0324740965377812</v>
          </cell>
          <cell r="R22">
            <v>8151</v>
          </cell>
          <cell r="S22">
            <v>0.9975523191775792</v>
          </cell>
          <cell r="T22">
            <v>8141</v>
          </cell>
          <cell r="U22">
            <v>0.9987731566678935</v>
          </cell>
          <cell r="V22">
            <v>8143</v>
          </cell>
          <cell r="W22">
            <v>1.0002456700651026</v>
          </cell>
          <cell r="X22">
            <v>8178</v>
          </cell>
          <cell r="Y22">
            <v>1.0042981702075402</v>
          </cell>
          <cell r="Z22">
            <v>8309</v>
          </cell>
          <cell r="AA22">
            <v>1.016018586451455</v>
          </cell>
          <cell r="AB22">
            <v>8608</v>
          </cell>
          <cell r="AC22">
            <v>1.0359850764231555</v>
          </cell>
          <cell r="AD22">
            <v>9032</v>
          </cell>
          <cell r="AE22">
            <v>1.0492565055762082</v>
          </cell>
          <cell r="AF22">
            <v>9856</v>
          </cell>
          <cell r="AG22">
            <v>1.091231178033658</v>
          </cell>
          <cell r="AH22">
            <v>10612</v>
          </cell>
          <cell r="AI22">
            <v>1.0767045454545454</v>
          </cell>
          <cell r="AJ22">
            <v>11171</v>
          </cell>
          <cell r="AK22">
            <v>1.0526762156049756</v>
          </cell>
          <cell r="AL22">
            <v>11859</v>
          </cell>
          <cell r="AM22">
            <v>1.0615880404619102</v>
          </cell>
          <cell r="AN22">
            <v>12416</v>
          </cell>
          <cell r="AO22">
            <v>1.0469685470950334</v>
          </cell>
          <cell r="AP22">
            <v>12395</v>
          </cell>
          <cell r="AQ22">
            <v>0.9983086340206185</v>
          </cell>
          <cell r="AR22">
            <v>12861</v>
          </cell>
          <cell r="AS22">
            <v>1.0375958047599838</v>
          </cell>
          <cell r="AT22">
            <v>13732</v>
          </cell>
          <cell r="AU22">
            <v>1.0677241272062825</v>
          </cell>
          <cell r="AV22">
            <v>14466</v>
          </cell>
          <cell r="AW22">
            <v>1.0534517914360617</v>
          </cell>
          <cell r="AX22">
            <v>14961</v>
          </cell>
          <cell r="AY22">
            <v>1.0342181667357944</v>
          </cell>
          <cell r="AZ22">
            <v>15738</v>
          </cell>
          <cell r="BA22">
            <v>1.0519350310808102</v>
          </cell>
          <cell r="BB22">
            <v>16246</v>
          </cell>
          <cell r="BC22">
            <v>1.0322785614436396</v>
          </cell>
          <cell r="BD22">
            <v>16411</v>
          </cell>
          <cell r="BE22">
            <v>1.0101563461775207</v>
          </cell>
          <cell r="BF22">
            <v>16574</v>
          </cell>
          <cell r="BG22">
            <v>1.0099323624398269</v>
          </cell>
          <cell r="BH22">
            <v>16735</v>
          </cell>
          <cell r="BI22">
            <v>1.0097140098950164</v>
          </cell>
          <cell r="BJ22">
            <v>16782</v>
          </cell>
          <cell r="BK22">
            <v>1.0028084852106365</v>
          </cell>
          <cell r="BL22">
            <v>16826</v>
          </cell>
          <cell r="BM22">
            <v>1.0026218567512812</v>
          </cell>
          <cell r="BN22">
            <v>16880</v>
          </cell>
          <cell r="BO22">
            <v>1.0032093189112088</v>
          </cell>
          <cell r="BP22">
            <v>16742</v>
          </cell>
          <cell r="BQ22">
            <v>0.991824644549763</v>
          </cell>
          <cell r="BR22">
            <v>16385</v>
          </cell>
          <cell r="BS22">
            <v>0.9786763827499702</v>
          </cell>
          <cell r="BT22">
            <v>16200</v>
          </cell>
          <cell r="BU22">
            <v>0.9887091852303936</v>
          </cell>
          <cell r="BV22">
            <v>16081</v>
          </cell>
          <cell r="BW22">
            <v>0.9926543209876543</v>
          </cell>
          <cell r="BX22">
            <v>16058</v>
          </cell>
          <cell r="BY22">
            <v>0.9985697406877682</v>
          </cell>
          <cell r="BZ22">
            <v>16634</v>
          </cell>
          <cell r="CA22">
            <v>1.0358699713538424</v>
          </cell>
          <cell r="CB22">
            <v>17568</v>
          </cell>
          <cell r="CC22">
            <v>1.0561500541060478</v>
          </cell>
          <cell r="CD22">
            <v>18160</v>
          </cell>
          <cell r="CE22">
            <v>1.0336976320582878</v>
          </cell>
          <cell r="CF22">
            <v>18554</v>
          </cell>
          <cell r="CG22">
            <v>1.0216960352422908</v>
          </cell>
          <cell r="CH22">
            <v>18738</v>
          </cell>
          <cell r="CI22">
            <v>1.0099169990298589</v>
          </cell>
          <cell r="CJ22">
            <v>18516</v>
          </cell>
          <cell r="CK22">
            <v>0.9881524175472303</v>
          </cell>
          <cell r="CL22">
            <v>18340</v>
          </cell>
          <cell r="CM22">
            <v>0.9904947072801901</v>
          </cell>
          <cell r="CN22">
            <v>18468</v>
          </cell>
        </row>
        <row r="23">
          <cell r="B23" t="str">
            <v> 85-89</v>
          </cell>
          <cell r="C23">
            <v>1920</v>
          </cell>
          <cell r="D23">
            <v>2337</v>
          </cell>
          <cell r="E23">
            <v>1.2171875</v>
          </cell>
          <cell r="F23">
            <v>2704</v>
          </cell>
          <cell r="G23">
            <v>1.1570389388104407</v>
          </cell>
          <cell r="H23">
            <v>3065</v>
          </cell>
          <cell r="I23">
            <v>1.1335059171597632</v>
          </cell>
          <cell r="J23">
            <v>3215</v>
          </cell>
          <cell r="K23">
            <v>1.0489396411092986</v>
          </cell>
          <cell r="L23">
            <v>3368</v>
          </cell>
          <cell r="M23">
            <v>1.0475894245723172</v>
          </cell>
          <cell r="N23">
            <v>3376</v>
          </cell>
          <cell r="O23">
            <v>1.002375296912114</v>
          </cell>
          <cell r="P23">
            <v>3425</v>
          </cell>
          <cell r="Q23">
            <v>1.0145142180094786</v>
          </cell>
          <cell r="R23">
            <v>3549</v>
          </cell>
          <cell r="S23">
            <v>1.0362043795620437</v>
          </cell>
          <cell r="T23">
            <v>3694</v>
          </cell>
          <cell r="U23">
            <v>1.0408565793181177</v>
          </cell>
          <cell r="V23">
            <v>3863</v>
          </cell>
          <cell r="W23">
            <v>1.045749864645371</v>
          </cell>
          <cell r="X23">
            <v>4055</v>
          </cell>
          <cell r="Y23">
            <v>1.049702303908879</v>
          </cell>
          <cell r="Z23">
            <v>4228</v>
          </cell>
          <cell r="AA23">
            <v>1.0426633785450061</v>
          </cell>
          <cell r="AB23">
            <v>4256</v>
          </cell>
          <cell r="AC23">
            <v>1.0066225165562914</v>
          </cell>
          <cell r="AD23">
            <v>4291</v>
          </cell>
          <cell r="AE23">
            <v>1.0082236842105263</v>
          </cell>
          <cell r="AF23">
            <v>4344</v>
          </cell>
          <cell r="AG23">
            <v>1.0123514332323467</v>
          </cell>
          <cell r="AH23">
            <v>4416</v>
          </cell>
          <cell r="AI23">
            <v>1.0165745856353592</v>
          </cell>
          <cell r="AJ23">
            <v>4545</v>
          </cell>
          <cell r="AK23">
            <v>1.029211956521739</v>
          </cell>
          <cell r="AL23">
            <v>4761</v>
          </cell>
          <cell r="AM23">
            <v>1.0475247524752476</v>
          </cell>
          <cell r="AN23">
            <v>5051</v>
          </cell>
          <cell r="AO23">
            <v>1.0609115731989078</v>
          </cell>
          <cell r="AP23">
            <v>5585</v>
          </cell>
          <cell r="AQ23">
            <v>1.1057216392793505</v>
          </cell>
          <cell r="AR23">
            <v>6071</v>
          </cell>
          <cell r="AS23">
            <v>1.087018800358102</v>
          </cell>
          <cell r="AT23">
            <v>6438</v>
          </cell>
          <cell r="AU23">
            <v>1.0604513259759512</v>
          </cell>
          <cell r="AV23">
            <v>6888</v>
          </cell>
          <cell r="AW23">
            <v>1.0698974836905872</v>
          </cell>
          <cell r="AX23">
            <v>7263</v>
          </cell>
          <cell r="AY23">
            <v>1.0544425087108014</v>
          </cell>
          <cell r="AZ23">
            <v>7305</v>
          </cell>
          <cell r="BA23">
            <v>1.0057827344072696</v>
          </cell>
          <cell r="BB23">
            <v>7662</v>
          </cell>
          <cell r="BC23">
            <v>1.048870636550308</v>
          </cell>
          <cell r="BD23">
            <v>8269</v>
          </cell>
          <cell r="BE23">
            <v>1.0792221352127382</v>
          </cell>
          <cell r="BF23">
            <v>8798</v>
          </cell>
          <cell r="BG23">
            <v>1.0639738783407908</v>
          </cell>
          <cell r="BH23">
            <v>9163</v>
          </cell>
          <cell r="BI23">
            <v>1.0414867015230733</v>
          </cell>
          <cell r="BJ23">
            <v>9689</v>
          </cell>
          <cell r="BK23">
            <v>1.0574047800938557</v>
          </cell>
          <cell r="BL23">
            <v>10072</v>
          </cell>
          <cell r="BM23">
            <v>1.0395293631953761</v>
          </cell>
          <cell r="BN23">
            <v>10256</v>
          </cell>
          <cell r="BO23">
            <v>1.0182684670373312</v>
          </cell>
          <cell r="BP23">
            <v>10441</v>
          </cell>
          <cell r="BQ23">
            <v>1.0180382215288613</v>
          </cell>
          <cell r="BR23">
            <v>10609</v>
          </cell>
          <cell r="BS23">
            <v>1.0160904127957093</v>
          </cell>
          <cell r="BT23">
            <v>10712</v>
          </cell>
          <cell r="BU23">
            <v>1.0097087378640777</v>
          </cell>
          <cell r="BV23">
            <v>10820</v>
          </cell>
          <cell r="BW23">
            <v>1.0100821508588498</v>
          </cell>
          <cell r="BX23">
            <v>10932</v>
          </cell>
          <cell r="BY23">
            <v>1.010351201478743</v>
          </cell>
          <cell r="BZ23">
            <v>10913</v>
          </cell>
          <cell r="CA23">
            <v>0.9982619831686791</v>
          </cell>
          <cell r="CB23">
            <v>10737</v>
          </cell>
          <cell r="CC23">
            <v>0.983872445706955</v>
          </cell>
          <cell r="CD23">
            <v>10684</v>
          </cell>
          <cell r="CE23">
            <v>0.9950637980814008</v>
          </cell>
          <cell r="CF23">
            <v>10685</v>
          </cell>
          <cell r="CG23">
            <v>1.000093597903407</v>
          </cell>
          <cell r="CH23">
            <v>10753</v>
          </cell>
          <cell r="CI23">
            <v>1.0063640617688348</v>
          </cell>
          <cell r="CJ23">
            <v>11233</v>
          </cell>
          <cell r="CK23">
            <v>1.0446387054775412</v>
          </cell>
          <cell r="CL23">
            <v>11941</v>
          </cell>
          <cell r="CM23">
            <v>1.0630285765156235</v>
          </cell>
          <cell r="CN23">
            <v>12407</v>
          </cell>
        </row>
        <row r="24">
          <cell r="B24" t="str">
            <v> 90+</v>
          </cell>
          <cell r="C24">
            <v>757</v>
          </cell>
          <cell r="D24">
            <v>691</v>
          </cell>
          <cell r="E24">
            <v>0.9128137384412153</v>
          </cell>
          <cell r="F24">
            <v>627</v>
          </cell>
          <cell r="G24">
            <v>0.9073806078147613</v>
          </cell>
          <cell r="H24">
            <v>592</v>
          </cell>
          <cell r="I24">
            <v>0.9441786283891547</v>
          </cell>
          <cell r="J24">
            <v>661</v>
          </cell>
          <cell r="K24">
            <v>1.116554054054054</v>
          </cell>
          <cell r="L24">
            <v>771</v>
          </cell>
          <cell r="M24">
            <v>1.1664145234493193</v>
          </cell>
          <cell r="N24">
            <v>920</v>
          </cell>
          <cell r="O24">
            <v>1.1932555123216602</v>
          </cell>
          <cell r="P24">
            <v>1044</v>
          </cell>
          <cell r="Q24">
            <v>1.1347826086956523</v>
          </cell>
          <cell r="R24">
            <v>1172</v>
          </cell>
          <cell r="S24">
            <v>1.1226053639846743</v>
          </cell>
          <cell r="T24">
            <v>1258</v>
          </cell>
          <cell r="U24">
            <v>1.0733788395904438</v>
          </cell>
          <cell r="V24">
            <v>1366</v>
          </cell>
          <cell r="W24">
            <v>1.0858505564387917</v>
          </cell>
          <cell r="X24">
            <v>1427</v>
          </cell>
          <cell r="Y24">
            <v>1.0446559297218154</v>
          </cell>
          <cell r="Z24">
            <v>1500</v>
          </cell>
          <cell r="AA24">
            <v>1.051156271899089</v>
          </cell>
          <cell r="AB24">
            <v>1614</v>
          </cell>
          <cell r="AC24">
            <v>1.076</v>
          </cell>
          <cell r="AD24">
            <v>1715</v>
          </cell>
          <cell r="AE24">
            <v>1.0625774473358116</v>
          </cell>
          <cell r="AF24">
            <v>1840</v>
          </cell>
          <cell r="AG24">
            <v>1.0728862973760933</v>
          </cell>
          <cell r="AH24">
            <v>1958</v>
          </cell>
          <cell r="AI24">
            <v>1.0641304347826086</v>
          </cell>
          <cell r="AJ24">
            <v>2073</v>
          </cell>
          <cell r="AK24">
            <v>1.0587334014300307</v>
          </cell>
          <cell r="AL24">
            <v>2143</v>
          </cell>
          <cell r="AM24">
            <v>1.0337674867342017</v>
          </cell>
          <cell r="AN24">
            <v>2215</v>
          </cell>
          <cell r="AO24">
            <v>1.0335977601493234</v>
          </cell>
          <cell r="AP24">
            <v>2311</v>
          </cell>
          <cell r="AQ24">
            <v>1.0433408577878105</v>
          </cell>
          <cell r="AR24">
            <v>2414</v>
          </cell>
          <cell r="AS24">
            <v>1.0445694504543488</v>
          </cell>
          <cell r="AT24">
            <v>2545</v>
          </cell>
          <cell r="AU24">
            <v>1.0542667771333887</v>
          </cell>
          <cell r="AV24">
            <v>2699</v>
          </cell>
          <cell r="AW24">
            <v>1.0605108055009824</v>
          </cell>
          <cell r="AX24">
            <v>2889</v>
          </cell>
          <cell r="AY24">
            <v>1.070396443127084</v>
          </cell>
          <cell r="AZ24">
            <v>3215</v>
          </cell>
          <cell r="BA24">
            <v>1.1128418137763931</v>
          </cell>
          <cell r="BB24">
            <v>3518</v>
          </cell>
          <cell r="BC24">
            <v>1.0942457231726284</v>
          </cell>
          <cell r="BD24">
            <v>3772</v>
          </cell>
          <cell r="BE24">
            <v>1.0722001137009665</v>
          </cell>
          <cell r="BF24">
            <v>4079</v>
          </cell>
          <cell r="BG24">
            <v>1.081389183457052</v>
          </cell>
          <cell r="BH24">
            <v>4369</v>
          </cell>
          <cell r="BI24">
            <v>1.0710958568276538</v>
          </cell>
          <cell r="BJ24">
            <v>4556</v>
          </cell>
          <cell r="BK24">
            <v>1.0428015564202335</v>
          </cell>
          <cell r="BL24">
            <v>4905</v>
          </cell>
          <cell r="BM24">
            <v>1.0766022827041264</v>
          </cell>
          <cell r="BN24">
            <v>5362</v>
          </cell>
          <cell r="BO24">
            <v>1.0931702344546381</v>
          </cell>
          <cell r="BP24">
            <v>5807</v>
          </cell>
          <cell r="BQ24">
            <v>1.0829914211115255</v>
          </cell>
          <cell r="BR24">
            <v>6155</v>
          </cell>
          <cell r="BS24">
            <v>1.059927673497503</v>
          </cell>
          <cell r="BT24">
            <v>6533</v>
          </cell>
          <cell r="BU24">
            <v>1.0614134849715677</v>
          </cell>
          <cell r="BV24">
            <v>6930</v>
          </cell>
          <cell r="BW24">
            <v>1.0607684065513547</v>
          </cell>
          <cell r="BX24">
            <v>7278</v>
          </cell>
          <cell r="BY24">
            <v>1.0502164502164502</v>
          </cell>
          <cell r="BZ24">
            <v>7627</v>
          </cell>
          <cell r="CA24">
            <v>1.047952734267656</v>
          </cell>
          <cell r="CB24">
            <v>7910</v>
          </cell>
          <cell r="CC24">
            <v>1.03710502163367</v>
          </cell>
          <cell r="CD24">
            <v>8185</v>
          </cell>
          <cell r="CE24">
            <v>1.0347661188369153</v>
          </cell>
          <cell r="CF24">
            <v>8481</v>
          </cell>
          <cell r="CG24">
            <v>1.036163714111179</v>
          </cell>
          <cell r="CH24">
            <v>8755</v>
          </cell>
          <cell r="CI24">
            <v>1.0323075109067328</v>
          </cell>
          <cell r="CJ24">
            <v>8957</v>
          </cell>
          <cell r="CK24">
            <v>1.023072529982867</v>
          </cell>
          <cell r="CL24">
            <v>9036</v>
          </cell>
          <cell r="CM24">
            <v>1.0088199173830523</v>
          </cell>
          <cell r="CN24">
            <v>9189</v>
          </cell>
        </row>
        <row r="25">
          <cell r="B25" t="str">
            <v>Muži</v>
          </cell>
          <cell r="C25">
            <v>612968</v>
          </cell>
          <cell r="D25">
            <v>611791</v>
          </cell>
          <cell r="E25">
            <v>0.9980798345101213</v>
          </cell>
          <cell r="F25">
            <v>610579</v>
          </cell>
          <cell r="G25">
            <v>0.9980189313017027</v>
          </cell>
          <cell r="H25">
            <v>609313</v>
          </cell>
          <cell r="I25">
            <v>0.9979265582340696</v>
          </cell>
          <cell r="J25">
            <v>607989</v>
          </cell>
          <cell r="K25">
            <v>0.9978270609686647</v>
          </cell>
          <cell r="L25">
            <v>606617</v>
          </cell>
          <cell r="M25">
            <v>0.997743380225629</v>
          </cell>
          <cell r="N25">
            <v>605167</v>
          </cell>
          <cell r="O25">
            <v>0.9976096944200377</v>
          </cell>
          <cell r="P25">
            <v>603657</v>
          </cell>
          <cell r="Q25">
            <v>0.9975048209832988</v>
          </cell>
          <cell r="R25">
            <v>602067</v>
          </cell>
          <cell r="S25">
            <v>0.9973660539014705</v>
          </cell>
          <cell r="T25">
            <v>600396</v>
          </cell>
          <cell r="U25">
            <v>0.9972245613860251</v>
          </cell>
          <cell r="V25">
            <v>598629</v>
          </cell>
          <cell r="W25">
            <v>0.9970569424180041</v>
          </cell>
          <cell r="X25">
            <v>596752</v>
          </cell>
          <cell r="Y25">
            <v>0.9968645020538598</v>
          </cell>
          <cell r="Z25">
            <v>594768</v>
          </cell>
          <cell r="AA25">
            <v>0.9966753358178942</v>
          </cell>
          <cell r="AB25">
            <v>592657</v>
          </cell>
          <cell r="AC25">
            <v>0.9964507169181933</v>
          </cell>
          <cell r="AD25">
            <v>590400</v>
          </cell>
          <cell r="AE25">
            <v>0.9961917264117356</v>
          </cell>
          <cell r="AF25">
            <v>588011</v>
          </cell>
          <cell r="AG25">
            <v>0.9959535907859078</v>
          </cell>
          <cell r="AH25">
            <v>585468</v>
          </cell>
          <cell r="AI25">
            <v>0.9956752509731961</v>
          </cell>
          <cell r="AJ25">
            <v>582768</v>
          </cell>
          <cell r="AK25">
            <v>0.9953883047408227</v>
          </cell>
          <cell r="AL25">
            <v>579926</v>
          </cell>
          <cell r="AM25">
            <v>0.995123273755594</v>
          </cell>
          <cell r="AN25">
            <v>576931</v>
          </cell>
          <cell r="AO25">
            <v>0.9948355479837082</v>
          </cell>
          <cell r="AP25">
            <v>573802</v>
          </cell>
          <cell r="AQ25">
            <v>0.9945764744830837</v>
          </cell>
          <cell r="AR25">
            <v>570543</v>
          </cell>
          <cell r="AS25">
            <v>0.994320340465875</v>
          </cell>
          <cell r="AT25">
            <v>567177</v>
          </cell>
          <cell r="AU25">
            <v>0.9941003570283046</v>
          </cell>
          <cell r="AV25">
            <v>563728</v>
          </cell>
          <cell r="AW25">
            <v>0.9939190058835249</v>
          </cell>
          <cell r="AX25">
            <v>560191</v>
          </cell>
          <cell r="AY25">
            <v>0.9937256974995033</v>
          </cell>
          <cell r="AZ25">
            <v>556605</v>
          </cell>
          <cell r="BA25">
            <v>0.993598611902012</v>
          </cell>
          <cell r="BB25">
            <v>552946</v>
          </cell>
          <cell r="BC25">
            <v>0.9934262178744352</v>
          </cell>
          <cell r="BD25">
            <v>549236</v>
          </cell>
          <cell r="BE25">
            <v>0.9932904840617348</v>
          </cell>
          <cell r="BF25">
            <v>545480</v>
          </cell>
          <cell r="BG25">
            <v>0.9931614096672469</v>
          </cell>
          <cell r="BH25">
            <v>541695</v>
          </cell>
          <cell r="BI25">
            <v>0.9930611571459999</v>
          </cell>
          <cell r="BJ25">
            <v>537880</v>
          </cell>
          <cell r="BK25">
            <v>0.9929572914647542</v>
          </cell>
          <cell r="BL25">
            <v>534060</v>
          </cell>
          <cell r="BM25">
            <v>0.9928980441734215</v>
          </cell>
          <cell r="BN25">
            <v>530216</v>
          </cell>
          <cell r="BO25">
            <v>0.9928023068569075</v>
          </cell>
          <cell r="BP25">
            <v>526367</v>
          </cell>
          <cell r="BQ25">
            <v>0.9927406943585256</v>
          </cell>
          <cell r="BR25">
            <v>522512</v>
          </cell>
          <cell r="BS25">
            <v>0.9926762126045136</v>
          </cell>
          <cell r="BT25">
            <v>518648</v>
          </cell>
          <cell r="BU25">
            <v>0.9926049545273601</v>
          </cell>
          <cell r="BV25">
            <v>514774</v>
          </cell>
          <cell r="BW25">
            <v>0.9925305795067174</v>
          </cell>
          <cell r="BX25">
            <v>510903</v>
          </cell>
          <cell r="BY25">
            <v>0.9924801951924533</v>
          </cell>
          <cell r="BZ25">
            <v>507007</v>
          </cell>
          <cell r="CA25">
            <v>0.992374286312666</v>
          </cell>
          <cell r="CB25">
            <v>503107</v>
          </cell>
          <cell r="CC25">
            <v>0.9923077985116576</v>
          </cell>
          <cell r="CD25">
            <v>499185</v>
          </cell>
          <cell r="CE25">
            <v>0.9922044415998982</v>
          </cell>
          <cell r="CF25">
            <v>495244</v>
          </cell>
          <cell r="CG25">
            <v>0.9921051313641235</v>
          </cell>
          <cell r="CH25">
            <v>491282</v>
          </cell>
          <cell r="CI25">
            <v>0.9919999030780787</v>
          </cell>
          <cell r="CJ25">
            <v>487285</v>
          </cell>
          <cell r="CK25">
            <v>0.99186414320085</v>
          </cell>
          <cell r="CL25">
            <v>483264</v>
          </cell>
          <cell r="CM25">
            <v>0.9917481555968273</v>
          </cell>
          <cell r="CN25">
            <v>479213</v>
          </cell>
        </row>
        <row r="28">
          <cell r="B28" t="str">
            <v>Věková skupina</v>
          </cell>
          <cell r="C28">
            <v>2005</v>
          </cell>
          <cell r="D28">
            <v>2006</v>
          </cell>
          <cell r="E28" t="str">
            <v>Index</v>
          </cell>
          <cell r="F28">
            <v>2007</v>
          </cell>
          <cell r="G28" t="str">
            <v>Index</v>
          </cell>
          <cell r="H28">
            <v>2008</v>
          </cell>
          <cell r="I28" t="str">
            <v>Index</v>
          </cell>
          <cell r="J28">
            <v>2009</v>
          </cell>
          <cell r="K28" t="str">
            <v>Index</v>
          </cell>
          <cell r="L28">
            <v>2010</v>
          </cell>
          <cell r="M28" t="str">
            <v>Index</v>
          </cell>
          <cell r="N28">
            <v>2011</v>
          </cell>
          <cell r="O28" t="str">
            <v>Index</v>
          </cell>
          <cell r="P28">
            <v>2012</v>
          </cell>
          <cell r="Q28" t="str">
            <v>Index</v>
          </cell>
          <cell r="R28">
            <v>2013</v>
          </cell>
          <cell r="S28" t="str">
            <v>Index</v>
          </cell>
          <cell r="T28">
            <v>2014</v>
          </cell>
          <cell r="U28" t="str">
            <v>Index</v>
          </cell>
          <cell r="V28">
            <v>2015</v>
          </cell>
          <cell r="W28" t="str">
            <v>Index</v>
          </cell>
          <cell r="X28">
            <v>2016</v>
          </cell>
          <cell r="Y28" t="str">
            <v>Index</v>
          </cell>
          <cell r="Z28">
            <v>2017</v>
          </cell>
          <cell r="AA28" t="str">
            <v>Index</v>
          </cell>
          <cell r="AB28">
            <v>2018</v>
          </cell>
          <cell r="AC28" t="str">
            <v>Index</v>
          </cell>
          <cell r="AD28">
            <v>2019</v>
          </cell>
          <cell r="AE28" t="str">
            <v>Index</v>
          </cell>
          <cell r="AF28">
            <v>2020</v>
          </cell>
          <cell r="AG28" t="str">
            <v>Index</v>
          </cell>
          <cell r="AH28">
            <v>2021</v>
          </cell>
          <cell r="AI28" t="str">
            <v>Index</v>
          </cell>
          <cell r="AJ28">
            <v>2022</v>
          </cell>
          <cell r="AK28" t="str">
            <v>Index</v>
          </cell>
          <cell r="AL28">
            <v>2023</v>
          </cell>
          <cell r="AM28" t="str">
            <v>Index</v>
          </cell>
          <cell r="AN28">
            <v>2024</v>
          </cell>
          <cell r="AO28" t="str">
            <v>Index</v>
          </cell>
          <cell r="AP28">
            <v>2025</v>
          </cell>
          <cell r="AQ28" t="str">
            <v>Index</v>
          </cell>
          <cell r="AR28">
            <v>2026</v>
          </cell>
          <cell r="AS28" t="str">
            <v>Index</v>
          </cell>
          <cell r="AT28">
            <v>2027</v>
          </cell>
          <cell r="AU28" t="str">
            <v>Index</v>
          </cell>
          <cell r="AV28">
            <v>2028</v>
          </cell>
          <cell r="AW28" t="str">
            <v>Index</v>
          </cell>
          <cell r="AX28">
            <v>2029</v>
          </cell>
          <cell r="AY28" t="str">
            <v>Index</v>
          </cell>
          <cell r="AZ28">
            <v>2030</v>
          </cell>
          <cell r="BA28" t="str">
            <v>Index</v>
          </cell>
          <cell r="BB28">
            <v>2031</v>
          </cell>
          <cell r="BC28" t="str">
            <v>Index</v>
          </cell>
          <cell r="BD28">
            <v>2032</v>
          </cell>
          <cell r="BE28" t="str">
            <v>Index</v>
          </cell>
          <cell r="BF28">
            <v>2033</v>
          </cell>
          <cell r="BG28" t="str">
            <v>Index</v>
          </cell>
          <cell r="BH28">
            <v>2034</v>
          </cell>
          <cell r="BI28" t="str">
            <v>Index</v>
          </cell>
          <cell r="BJ28">
            <v>2035</v>
          </cell>
          <cell r="BK28" t="str">
            <v>Index</v>
          </cell>
          <cell r="BL28">
            <v>2036</v>
          </cell>
          <cell r="BM28" t="str">
            <v>Index</v>
          </cell>
          <cell r="BN28">
            <v>2037</v>
          </cell>
          <cell r="BO28" t="str">
            <v>Index</v>
          </cell>
          <cell r="BP28">
            <v>2038</v>
          </cell>
          <cell r="BQ28" t="str">
            <v>Index</v>
          </cell>
          <cell r="BR28">
            <v>2039</v>
          </cell>
          <cell r="BS28" t="str">
            <v>Index</v>
          </cell>
          <cell r="BT28">
            <v>2040</v>
          </cell>
          <cell r="BU28" t="str">
            <v>Index</v>
          </cell>
          <cell r="BV28">
            <v>2041</v>
          </cell>
          <cell r="BW28" t="str">
            <v>Index</v>
          </cell>
          <cell r="BX28">
            <v>2042</v>
          </cell>
          <cell r="BY28" t="str">
            <v>Index</v>
          </cell>
          <cell r="BZ28">
            <v>2043</v>
          </cell>
          <cell r="CA28" t="str">
            <v>Index</v>
          </cell>
          <cell r="CB28">
            <v>2044</v>
          </cell>
          <cell r="CC28" t="str">
            <v>Index</v>
          </cell>
          <cell r="CD28">
            <v>2045</v>
          </cell>
          <cell r="CE28" t="str">
            <v>Index</v>
          </cell>
          <cell r="CF28">
            <v>2046</v>
          </cell>
          <cell r="CG28" t="str">
            <v>Index</v>
          </cell>
          <cell r="CH28">
            <v>2047</v>
          </cell>
          <cell r="CI28" t="str">
            <v>Index</v>
          </cell>
          <cell r="CJ28">
            <v>2048</v>
          </cell>
          <cell r="CK28" t="str">
            <v>Index</v>
          </cell>
          <cell r="CL28">
            <v>2049</v>
          </cell>
          <cell r="CM28" t="str">
            <v>Index</v>
          </cell>
          <cell r="CN28">
            <v>2050</v>
          </cell>
        </row>
        <row r="29">
          <cell r="B29" t="str">
            <v>   0-4</v>
          </cell>
          <cell r="C29">
            <v>27699</v>
          </cell>
          <cell r="D29">
            <v>27848</v>
          </cell>
          <cell r="E29">
            <v>1.005379255568793</v>
          </cell>
          <cell r="F29">
            <v>27784</v>
          </cell>
          <cell r="G29">
            <v>0.997701809824763</v>
          </cell>
          <cell r="H29">
            <v>27903</v>
          </cell>
          <cell r="I29">
            <v>1.0042830405989058</v>
          </cell>
          <cell r="J29">
            <v>27934</v>
          </cell>
          <cell r="K29">
            <v>1.0011109916496435</v>
          </cell>
          <cell r="L29">
            <v>27892</v>
          </cell>
          <cell r="M29">
            <v>0.9984964559318393</v>
          </cell>
          <cell r="N29">
            <v>27828</v>
          </cell>
          <cell r="O29">
            <v>0.997705435250251</v>
          </cell>
          <cell r="P29">
            <v>27744</v>
          </cell>
          <cell r="Q29">
            <v>0.9969814575247952</v>
          </cell>
          <cell r="R29">
            <v>27637</v>
          </cell>
          <cell r="S29">
            <v>0.9961433102652826</v>
          </cell>
          <cell r="T29">
            <v>27502</v>
          </cell>
          <cell r="U29">
            <v>0.9951152440568802</v>
          </cell>
          <cell r="V29">
            <v>27336</v>
          </cell>
          <cell r="W29">
            <v>0.9939640753399753</v>
          </cell>
          <cell r="X29">
            <v>27130</v>
          </cell>
          <cell r="Y29">
            <v>0.9924641498390401</v>
          </cell>
          <cell r="Z29">
            <v>26885</v>
          </cell>
          <cell r="AA29">
            <v>0.9909694065610026</v>
          </cell>
          <cell r="AB29">
            <v>26595</v>
          </cell>
          <cell r="AC29">
            <v>0.989213315975451</v>
          </cell>
          <cell r="AD29">
            <v>26263</v>
          </cell>
          <cell r="AE29">
            <v>0.9875164504606129</v>
          </cell>
          <cell r="AF29">
            <v>25887</v>
          </cell>
          <cell r="AG29">
            <v>0.985683280661006</v>
          </cell>
          <cell r="AH29">
            <v>25470</v>
          </cell>
          <cell r="AI29">
            <v>0.9838915285664619</v>
          </cell>
          <cell r="AJ29">
            <v>25019</v>
          </cell>
          <cell r="AK29">
            <v>0.9822928936003141</v>
          </cell>
          <cell r="AL29">
            <v>24541</v>
          </cell>
          <cell r="AM29">
            <v>0.9808945201646748</v>
          </cell>
          <cell r="AN29">
            <v>24048</v>
          </cell>
          <cell r="AO29">
            <v>0.9799111690640153</v>
          </cell>
          <cell r="AP29">
            <v>23554</v>
          </cell>
          <cell r="AQ29">
            <v>0.979457751164338</v>
          </cell>
          <cell r="AR29">
            <v>23074</v>
          </cell>
          <cell r="AS29">
            <v>0.9796212957459455</v>
          </cell>
          <cell r="AT29">
            <v>22624</v>
          </cell>
          <cell r="AU29">
            <v>0.9804975296870937</v>
          </cell>
          <cell r="AV29">
            <v>22217</v>
          </cell>
          <cell r="AW29">
            <v>0.9820102545968883</v>
          </cell>
          <cell r="AX29">
            <v>21866</v>
          </cell>
          <cell r="AY29">
            <v>0.9842012873025161</v>
          </cell>
          <cell r="AZ29">
            <v>21583</v>
          </cell>
          <cell r="BA29">
            <v>0.9870575322418367</v>
          </cell>
          <cell r="BB29">
            <v>21337</v>
          </cell>
          <cell r="BC29">
            <v>0.9886021405735996</v>
          </cell>
          <cell r="BD29">
            <v>21126</v>
          </cell>
          <cell r="BE29">
            <v>0.990111074659043</v>
          </cell>
          <cell r="BF29">
            <v>20950</v>
          </cell>
          <cell r="BG29">
            <v>0.9916690334185364</v>
          </cell>
          <cell r="BH29">
            <v>20798</v>
          </cell>
          <cell r="BI29">
            <v>0.9927446300715991</v>
          </cell>
          <cell r="BJ29">
            <v>20661</v>
          </cell>
          <cell r="BK29">
            <v>0.9934128281565535</v>
          </cell>
          <cell r="BL29">
            <v>20562</v>
          </cell>
          <cell r="BM29">
            <v>0.9952083635835632</v>
          </cell>
          <cell r="BN29">
            <v>20485</v>
          </cell>
          <cell r="BO29">
            <v>0.9962552280906527</v>
          </cell>
          <cell r="BP29">
            <v>20419</v>
          </cell>
          <cell r="BQ29">
            <v>0.9967781303392726</v>
          </cell>
          <cell r="BR29">
            <v>20357</v>
          </cell>
          <cell r="BS29">
            <v>0.996963612321857</v>
          </cell>
          <cell r="BT29">
            <v>20290</v>
          </cell>
          <cell r="BU29">
            <v>0.9967087488333252</v>
          </cell>
          <cell r="BV29">
            <v>20211</v>
          </cell>
          <cell r="BW29">
            <v>0.9961064563824544</v>
          </cell>
          <cell r="BX29">
            <v>20119</v>
          </cell>
          <cell r="BY29">
            <v>0.9954480233536194</v>
          </cell>
          <cell r="BZ29">
            <v>20009</v>
          </cell>
          <cell r="CA29">
            <v>0.9945325314379442</v>
          </cell>
          <cell r="CB29">
            <v>19878</v>
          </cell>
          <cell r="CC29">
            <v>0.9934529461742216</v>
          </cell>
          <cell r="CD29">
            <v>19724</v>
          </cell>
          <cell r="CE29">
            <v>0.9922527417245196</v>
          </cell>
          <cell r="CF29">
            <v>19551</v>
          </cell>
          <cell r="CG29">
            <v>0.9912289596430744</v>
          </cell>
          <cell r="CH29">
            <v>19355</v>
          </cell>
          <cell r="CI29">
            <v>0.9899749373433584</v>
          </cell>
          <cell r="CJ29">
            <v>19139</v>
          </cell>
          <cell r="CK29">
            <v>0.988840092999225</v>
          </cell>
          <cell r="CL29">
            <v>18907</v>
          </cell>
          <cell r="CM29">
            <v>0.9878781545535295</v>
          </cell>
          <cell r="CN29">
            <v>18659</v>
          </cell>
        </row>
        <row r="30">
          <cell r="B30" t="str">
            <v>   5-9</v>
          </cell>
          <cell r="C30">
            <v>27935</v>
          </cell>
          <cell r="D30">
            <v>27614</v>
          </cell>
          <cell r="E30">
            <v>0.9885090388401647</v>
          </cell>
          <cell r="F30">
            <v>27574</v>
          </cell>
          <cell r="G30">
            <v>0.9985514594046498</v>
          </cell>
          <cell r="H30">
            <v>27395</v>
          </cell>
          <cell r="I30">
            <v>0.9935083774570247</v>
          </cell>
          <cell r="J30">
            <v>27365</v>
          </cell>
          <cell r="K30">
            <v>0.9989049096550465</v>
          </cell>
          <cell r="L30">
            <v>27672</v>
          </cell>
          <cell r="M30">
            <v>1.0112187100310617</v>
          </cell>
          <cell r="N30">
            <v>27821</v>
          </cell>
          <cell r="O30">
            <v>1.005384504191963</v>
          </cell>
          <cell r="P30">
            <v>27757</v>
          </cell>
          <cell r="Q30">
            <v>0.997699579454369</v>
          </cell>
          <cell r="R30">
            <v>27876</v>
          </cell>
          <cell r="S30">
            <v>1.0042872068307094</v>
          </cell>
          <cell r="T30">
            <v>27907</v>
          </cell>
          <cell r="U30">
            <v>1.001112067728512</v>
          </cell>
          <cell r="V30">
            <v>27864</v>
          </cell>
          <cell r="W30">
            <v>0.9984591679506933</v>
          </cell>
          <cell r="X30">
            <v>27800</v>
          </cell>
          <cell r="Y30">
            <v>0.9977031294860752</v>
          </cell>
          <cell r="Z30">
            <v>27716</v>
          </cell>
          <cell r="AA30">
            <v>0.9969784172661871</v>
          </cell>
          <cell r="AB30">
            <v>27608</v>
          </cell>
          <cell r="AC30">
            <v>0.9961033338144032</v>
          </cell>
          <cell r="AD30">
            <v>27475</v>
          </cell>
          <cell r="AE30">
            <v>0.9951825557809331</v>
          </cell>
          <cell r="AF30">
            <v>27309</v>
          </cell>
          <cell r="AG30">
            <v>0.9939581437670609</v>
          </cell>
          <cell r="AH30">
            <v>27104</v>
          </cell>
          <cell r="AI30">
            <v>0.9924933172214289</v>
          </cell>
          <cell r="AJ30">
            <v>26858</v>
          </cell>
          <cell r="AK30">
            <v>0.9909238488783944</v>
          </cell>
          <cell r="AL30">
            <v>26569</v>
          </cell>
          <cell r="AM30">
            <v>0.9892397051157942</v>
          </cell>
          <cell r="AN30">
            <v>26237</v>
          </cell>
          <cell r="AO30">
            <v>0.9875042342579698</v>
          </cell>
          <cell r="AP30">
            <v>25861</v>
          </cell>
          <cell r="AQ30">
            <v>0.9856690932652361</v>
          </cell>
          <cell r="AR30">
            <v>25444</v>
          </cell>
          <cell r="AS30">
            <v>0.9838753335137852</v>
          </cell>
          <cell r="AT30">
            <v>24993</v>
          </cell>
          <cell r="AU30">
            <v>0.9822747995598177</v>
          </cell>
          <cell r="AV30">
            <v>24517</v>
          </cell>
          <cell r="AW30">
            <v>0.9809546673068459</v>
          </cell>
          <cell r="AX30">
            <v>24025</v>
          </cell>
          <cell r="AY30">
            <v>0.9799322918791042</v>
          </cell>
          <cell r="AZ30">
            <v>23533</v>
          </cell>
          <cell r="BA30">
            <v>0.9795213319458898</v>
          </cell>
          <cell r="BB30">
            <v>23052</v>
          </cell>
          <cell r="BC30">
            <v>0.9795606170059066</v>
          </cell>
          <cell r="BD30">
            <v>22601</v>
          </cell>
          <cell r="BE30">
            <v>0.9804355370466771</v>
          </cell>
          <cell r="BF30">
            <v>22196</v>
          </cell>
          <cell r="BG30">
            <v>0.982080438918632</v>
          </cell>
          <cell r="BH30">
            <v>21845</v>
          </cell>
          <cell r="BI30">
            <v>0.9841863398810596</v>
          </cell>
          <cell r="BJ30">
            <v>21561</v>
          </cell>
          <cell r="BK30">
            <v>0.9869993133440147</v>
          </cell>
          <cell r="BL30">
            <v>21316</v>
          </cell>
          <cell r="BM30">
            <v>0.9886368906822504</v>
          </cell>
          <cell r="BN30">
            <v>21106</v>
          </cell>
          <cell r="BO30">
            <v>0.9901482454494277</v>
          </cell>
          <cell r="BP30">
            <v>20930</v>
          </cell>
          <cell r="BQ30">
            <v>0.991661139012603</v>
          </cell>
          <cell r="BR30">
            <v>20779</v>
          </cell>
          <cell r="BS30">
            <v>0.9927854753941711</v>
          </cell>
          <cell r="BT30">
            <v>20644</v>
          </cell>
          <cell r="BU30">
            <v>0.9935030559699697</v>
          </cell>
          <cell r="BV30">
            <v>20542</v>
          </cell>
          <cell r="BW30">
            <v>0.9950590970742105</v>
          </cell>
          <cell r="BX30">
            <v>20465</v>
          </cell>
          <cell r="BY30">
            <v>0.996251582124428</v>
          </cell>
          <cell r="BZ30">
            <v>20401</v>
          </cell>
          <cell r="CA30">
            <v>0.9968727095040313</v>
          </cell>
          <cell r="CB30">
            <v>20338</v>
          </cell>
          <cell r="CC30">
            <v>0.9969119160825449</v>
          </cell>
          <cell r="CD30">
            <v>20271</v>
          </cell>
          <cell r="CE30">
            <v>0.9967056741075818</v>
          </cell>
          <cell r="CF30">
            <v>20195</v>
          </cell>
          <cell r="CG30">
            <v>0.9962508016378077</v>
          </cell>
          <cell r="CH30">
            <v>20101</v>
          </cell>
          <cell r="CI30">
            <v>0.9953453825204258</v>
          </cell>
          <cell r="CJ30">
            <v>19989</v>
          </cell>
          <cell r="CK30">
            <v>0.9944281379035869</v>
          </cell>
          <cell r="CL30">
            <v>19859</v>
          </cell>
          <cell r="CM30">
            <v>0.9934964230326679</v>
          </cell>
          <cell r="CN30">
            <v>19708</v>
          </cell>
        </row>
        <row r="31">
          <cell r="B31" t="str">
            <v> 10-14</v>
          </cell>
          <cell r="C31">
            <v>36294</v>
          </cell>
          <cell r="D31">
            <v>33794</v>
          </cell>
          <cell r="E31">
            <v>0.9311180911445418</v>
          </cell>
          <cell r="F31">
            <v>31786</v>
          </cell>
          <cell r="G31">
            <v>0.9405811682547198</v>
          </cell>
          <cell r="H31">
            <v>29802</v>
          </cell>
          <cell r="I31">
            <v>0.937582583527339</v>
          </cell>
          <cell r="J31">
            <v>28638</v>
          </cell>
          <cell r="K31">
            <v>0.9609422186430441</v>
          </cell>
          <cell r="L31">
            <v>27916</v>
          </cell>
          <cell r="M31">
            <v>0.9747887422306027</v>
          </cell>
          <cell r="N31">
            <v>27596</v>
          </cell>
          <cell r="O31">
            <v>0.9885370396905001</v>
          </cell>
          <cell r="P31">
            <v>27556</v>
          </cell>
          <cell r="Q31">
            <v>0.9985505145673286</v>
          </cell>
          <cell r="R31">
            <v>27377</v>
          </cell>
          <cell r="S31">
            <v>0.9935041370300479</v>
          </cell>
          <cell r="T31">
            <v>27346</v>
          </cell>
          <cell r="U31">
            <v>0.9988676626365197</v>
          </cell>
          <cell r="V31">
            <v>27655</v>
          </cell>
          <cell r="W31">
            <v>1.0112996416294888</v>
          </cell>
          <cell r="X31">
            <v>27802</v>
          </cell>
          <cell r="Y31">
            <v>1.0053154944856264</v>
          </cell>
          <cell r="Z31">
            <v>27740</v>
          </cell>
          <cell r="AA31">
            <v>0.9977699446083016</v>
          </cell>
          <cell r="AB31">
            <v>27857</v>
          </cell>
          <cell r="AC31">
            <v>1.0042177361211246</v>
          </cell>
          <cell r="AD31">
            <v>27889</v>
          </cell>
          <cell r="AE31">
            <v>1.0011487238396095</v>
          </cell>
          <cell r="AF31">
            <v>27846</v>
          </cell>
          <cell r="AG31">
            <v>0.9984581734734125</v>
          </cell>
          <cell r="AH31">
            <v>27781</v>
          </cell>
          <cell r="AI31">
            <v>0.9976657329598506</v>
          </cell>
          <cell r="AJ31">
            <v>27698</v>
          </cell>
          <cell r="AK31">
            <v>0.9970123465677981</v>
          </cell>
          <cell r="AL31">
            <v>27591</v>
          </cell>
          <cell r="AM31">
            <v>0.9961369051917106</v>
          </cell>
          <cell r="AN31">
            <v>27458</v>
          </cell>
          <cell r="AO31">
            <v>0.9951795875466638</v>
          </cell>
          <cell r="AP31">
            <v>27292</v>
          </cell>
          <cell r="AQ31">
            <v>0.9939544030883531</v>
          </cell>
          <cell r="AR31">
            <v>27086</v>
          </cell>
          <cell r="AS31">
            <v>0.9924520005862524</v>
          </cell>
          <cell r="AT31">
            <v>26841</v>
          </cell>
          <cell r="AU31">
            <v>0.9909547367643802</v>
          </cell>
          <cell r="AV31">
            <v>26552</v>
          </cell>
          <cell r="AW31">
            <v>0.9892328899817443</v>
          </cell>
          <cell r="AX31">
            <v>26220</v>
          </cell>
          <cell r="AY31">
            <v>0.9874962338053631</v>
          </cell>
          <cell r="AZ31">
            <v>25845</v>
          </cell>
          <cell r="BA31">
            <v>0.9856979405034325</v>
          </cell>
          <cell r="BB31">
            <v>25429</v>
          </cell>
          <cell r="BC31">
            <v>0.9839040433352679</v>
          </cell>
          <cell r="BD31">
            <v>24979</v>
          </cell>
          <cell r="BE31">
            <v>0.9823036690392859</v>
          </cell>
          <cell r="BF31">
            <v>24502</v>
          </cell>
          <cell r="BG31">
            <v>0.9809039593258337</v>
          </cell>
          <cell r="BH31">
            <v>24010</v>
          </cell>
          <cell r="BI31">
            <v>0.9799200065300792</v>
          </cell>
          <cell r="BJ31">
            <v>23517</v>
          </cell>
          <cell r="BK31">
            <v>0.9794668887963348</v>
          </cell>
          <cell r="BL31">
            <v>23036</v>
          </cell>
          <cell r="BM31">
            <v>0.9795467108899945</v>
          </cell>
          <cell r="BN31">
            <v>22587</v>
          </cell>
          <cell r="BO31">
            <v>0.9805087688834867</v>
          </cell>
          <cell r="BP31">
            <v>22181</v>
          </cell>
          <cell r="BQ31">
            <v>0.9820250586620622</v>
          </cell>
          <cell r="BR31">
            <v>21831</v>
          </cell>
          <cell r="BS31">
            <v>0.9842207294531355</v>
          </cell>
          <cell r="BT31">
            <v>21547</v>
          </cell>
          <cell r="BU31">
            <v>0.9869909761348541</v>
          </cell>
          <cell r="BV31">
            <v>21302</v>
          </cell>
          <cell r="BW31">
            <v>0.9886295075880633</v>
          </cell>
          <cell r="BX31">
            <v>21093</v>
          </cell>
          <cell r="BY31">
            <v>0.9901887146746784</v>
          </cell>
          <cell r="BZ31">
            <v>20916</v>
          </cell>
          <cell r="CA31">
            <v>0.9916085905276633</v>
          </cell>
          <cell r="CB31">
            <v>20765</v>
          </cell>
          <cell r="CC31">
            <v>0.9927806463951042</v>
          </cell>
          <cell r="CD31">
            <v>20630</v>
          </cell>
          <cell r="CE31">
            <v>0.9934986756561521</v>
          </cell>
          <cell r="CF31">
            <v>20529</v>
          </cell>
          <cell r="CG31">
            <v>0.9951042171594765</v>
          </cell>
          <cell r="CH31">
            <v>20452</v>
          </cell>
          <cell r="CI31">
            <v>0.9962492084368454</v>
          </cell>
          <cell r="CJ31">
            <v>20388</v>
          </cell>
          <cell r="CK31">
            <v>0.9968707216898103</v>
          </cell>
          <cell r="CL31">
            <v>20325</v>
          </cell>
          <cell r="CM31">
            <v>0.9969099470276633</v>
          </cell>
          <cell r="CN31">
            <v>20258</v>
          </cell>
        </row>
        <row r="32">
          <cell r="B32" t="str">
            <v> 15-19</v>
          </cell>
          <cell r="C32">
            <v>42406</v>
          </cell>
          <cell r="D32">
            <v>42071</v>
          </cell>
          <cell r="E32">
            <v>0.992100174503608</v>
          </cell>
          <cell r="F32">
            <v>41397</v>
          </cell>
          <cell r="G32">
            <v>0.9839794632882508</v>
          </cell>
          <cell r="H32">
            <v>40380</v>
          </cell>
          <cell r="I32">
            <v>0.9754330023914777</v>
          </cell>
          <cell r="J32">
            <v>38806</v>
          </cell>
          <cell r="K32">
            <v>0.9610203070827142</v>
          </cell>
          <cell r="L32">
            <v>36255</v>
          </cell>
          <cell r="M32">
            <v>0.9342627428748131</v>
          </cell>
          <cell r="N32">
            <v>33757</v>
          </cell>
          <cell r="O32">
            <v>0.931099158736726</v>
          </cell>
          <cell r="P32">
            <v>31752</v>
          </cell>
          <cell r="Q32">
            <v>0.9406049115738958</v>
          </cell>
          <cell r="R32">
            <v>29772</v>
          </cell>
          <cell r="S32">
            <v>0.937641723356009</v>
          </cell>
          <cell r="T32">
            <v>28608</v>
          </cell>
          <cell r="U32">
            <v>0.9609028617492946</v>
          </cell>
          <cell r="V32">
            <v>27888</v>
          </cell>
          <cell r="W32">
            <v>0.9748322147651006</v>
          </cell>
          <cell r="X32">
            <v>27567</v>
          </cell>
          <cell r="Y32">
            <v>0.9884896729776248</v>
          </cell>
          <cell r="Z32">
            <v>27528</v>
          </cell>
          <cell r="AA32">
            <v>0.9985852649907498</v>
          </cell>
          <cell r="AB32">
            <v>27349</v>
          </cell>
          <cell r="AC32">
            <v>0.9934975297878523</v>
          </cell>
          <cell r="AD32">
            <v>27320</v>
          </cell>
          <cell r="AE32">
            <v>0.9989396321620535</v>
          </cell>
          <cell r="AF32">
            <v>27626</v>
          </cell>
          <cell r="AG32">
            <v>1.0112005856515374</v>
          </cell>
          <cell r="AH32">
            <v>27776</v>
          </cell>
          <cell r="AI32">
            <v>1.0054296677043364</v>
          </cell>
          <cell r="AJ32">
            <v>27711</v>
          </cell>
          <cell r="AK32">
            <v>0.9976598502304147</v>
          </cell>
          <cell r="AL32">
            <v>27831</v>
          </cell>
          <cell r="AM32">
            <v>1.0043304103063766</v>
          </cell>
          <cell r="AN32">
            <v>27861</v>
          </cell>
          <cell r="AO32">
            <v>1.0010779346771586</v>
          </cell>
          <cell r="AP32">
            <v>27820</v>
          </cell>
          <cell r="AQ32">
            <v>0.9985284088869746</v>
          </cell>
          <cell r="AR32">
            <v>27755</v>
          </cell>
          <cell r="AS32">
            <v>0.9976635514018691</v>
          </cell>
          <cell r="AT32">
            <v>27672</v>
          </cell>
          <cell r="AU32">
            <v>0.9970095478292199</v>
          </cell>
          <cell r="AV32">
            <v>27565</v>
          </cell>
          <cell r="AW32">
            <v>0.9961332755131541</v>
          </cell>
          <cell r="AX32">
            <v>27432</v>
          </cell>
          <cell r="AY32">
            <v>0.9951750408126248</v>
          </cell>
          <cell r="AZ32">
            <v>27265</v>
          </cell>
          <cell r="BA32">
            <v>0.9939122193059201</v>
          </cell>
          <cell r="BB32">
            <v>27061</v>
          </cell>
          <cell r="BC32">
            <v>0.9925178800660187</v>
          </cell>
          <cell r="BD32">
            <v>26817</v>
          </cell>
          <cell r="BE32">
            <v>0.9909833339492258</v>
          </cell>
          <cell r="BF32">
            <v>26527</v>
          </cell>
          <cell r="BG32">
            <v>0.9891859641272327</v>
          </cell>
          <cell r="BH32">
            <v>26196</v>
          </cell>
          <cell r="BI32">
            <v>0.987522147246202</v>
          </cell>
          <cell r="BJ32">
            <v>25822</v>
          </cell>
          <cell r="BK32">
            <v>0.98572301114674</v>
          </cell>
          <cell r="BL32">
            <v>25406</v>
          </cell>
          <cell r="BM32">
            <v>0.9838897064518628</v>
          </cell>
          <cell r="BN32">
            <v>24955</v>
          </cell>
          <cell r="BO32">
            <v>0.98224828780603</v>
          </cell>
          <cell r="BP32">
            <v>24479</v>
          </cell>
          <cell r="BQ32">
            <v>0.9809256661991584</v>
          </cell>
          <cell r="BR32">
            <v>23988</v>
          </cell>
          <cell r="BS32">
            <v>0.9799419910944075</v>
          </cell>
          <cell r="BT32">
            <v>23495</v>
          </cell>
          <cell r="BU32">
            <v>0.9794480573620143</v>
          </cell>
          <cell r="BV32">
            <v>23016</v>
          </cell>
          <cell r="BW32">
            <v>0.9796126835496914</v>
          </cell>
          <cell r="BX32">
            <v>22567</v>
          </cell>
          <cell r="BY32">
            <v>0.9804918317692041</v>
          </cell>
          <cell r="BZ32">
            <v>22162</v>
          </cell>
          <cell r="CA32">
            <v>0.9820534408649798</v>
          </cell>
          <cell r="CB32">
            <v>21813</v>
          </cell>
          <cell r="CC32">
            <v>0.9842523237974912</v>
          </cell>
          <cell r="CD32">
            <v>21530</v>
          </cell>
          <cell r="CE32">
            <v>0.9870260853619401</v>
          </cell>
          <cell r="CF32">
            <v>21284</v>
          </cell>
          <cell r="CG32">
            <v>0.9885740826753368</v>
          </cell>
          <cell r="CH32">
            <v>21075</v>
          </cell>
          <cell r="CI32">
            <v>0.9901804172148092</v>
          </cell>
          <cell r="CJ32">
            <v>20899</v>
          </cell>
          <cell r="CK32">
            <v>0.9916488730723606</v>
          </cell>
          <cell r="CL32">
            <v>20749</v>
          </cell>
          <cell r="CM32">
            <v>0.992822623092014</v>
          </cell>
          <cell r="CN32">
            <v>20613</v>
          </cell>
        </row>
        <row r="33">
          <cell r="B33" t="str">
            <v> 20-24</v>
          </cell>
          <cell r="C33">
            <v>42688</v>
          </cell>
          <cell r="D33">
            <v>42838</v>
          </cell>
          <cell r="E33">
            <v>1.003513868065967</v>
          </cell>
          <cell r="F33">
            <v>42372</v>
          </cell>
          <cell r="G33">
            <v>0.9891218077407908</v>
          </cell>
          <cell r="H33">
            <v>42474</v>
          </cell>
          <cell r="I33">
            <v>1.0024072500708014</v>
          </cell>
          <cell r="J33">
            <v>42379</v>
          </cell>
          <cell r="K33">
            <v>0.99776333757122</v>
          </cell>
          <cell r="L33">
            <v>42344</v>
          </cell>
          <cell r="M33">
            <v>0.9991741192571792</v>
          </cell>
          <cell r="N33">
            <v>42011</v>
          </cell>
          <cell r="O33">
            <v>0.9921358397883998</v>
          </cell>
          <cell r="P33">
            <v>41337</v>
          </cell>
          <cell r="Q33">
            <v>0.983956582799743</v>
          </cell>
          <cell r="R33">
            <v>40322</v>
          </cell>
          <cell r="S33">
            <v>0.9754457265887704</v>
          </cell>
          <cell r="T33">
            <v>38749</v>
          </cell>
          <cell r="U33">
            <v>0.9609890382421507</v>
          </cell>
          <cell r="V33">
            <v>36202</v>
          </cell>
          <cell r="W33">
            <v>0.9342692714650701</v>
          </cell>
          <cell r="X33">
            <v>33709</v>
          </cell>
          <cell r="Y33">
            <v>0.9311364013037954</v>
          </cell>
          <cell r="Z33">
            <v>31708</v>
          </cell>
          <cell r="AA33">
            <v>0.9406389984870509</v>
          </cell>
          <cell r="AB33">
            <v>29728</v>
          </cell>
          <cell r="AC33">
            <v>0.9375551911189605</v>
          </cell>
          <cell r="AD33">
            <v>28568</v>
          </cell>
          <cell r="AE33">
            <v>0.9609795479009687</v>
          </cell>
          <cell r="AF33">
            <v>27848</v>
          </cell>
          <cell r="AG33">
            <v>0.9747969756370765</v>
          </cell>
          <cell r="AH33">
            <v>27528</v>
          </cell>
          <cell r="AI33">
            <v>0.988509049123815</v>
          </cell>
          <cell r="AJ33">
            <v>27490</v>
          </cell>
          <cell r="AK33">
            <v>0.9986195873292647</v>
          </cell>
          <cell r="AL33">
            <v>27311</v>
          </cell>
          <cell r="AM33">
            <v>0.993488541287741</v>
          </cell>
          <cell r="AN33">
            <v>27281</v>
          </cell>
          <cell r="AO33">
            <v>0.9989015415034235</v>
          </cell>
          <cell r="AP33">
            <v>27587</v>
          </cell>
          <cell r="AQ33">
            <v>1.0112165976320515</v>
          </cell>
          <cell r="AR33">
            <v>27737</v>
          </cell>
          <cell r="AS33">
            <v>1.0054373436763693</v>
          </cell>
          <cell r="AT33">
            <v>27673</v>
          </cell>
          <cell r="AU33">
            <v>0.9976926127555251</v>
          </cell>
          <cell r="AV33">
            <v>27791</v>
          </cell>
          <cell r="AW33">
            <v>1.0042640841253208</v>
          </cell>
          <cell r="AX33">
            <v>27821</v>
          </cell>
          <cell r="AY33">
            <v>1.0010794861645858</v>
          </cell>
          <cell r="AZ33">
            <v>27780</v>
          </cell>
          <cell r="BA33">
            <v>0.9985262930879552</v>
          </cell>
          <cell r="BB33">
            <v>27715</v>
          </cell>
          <cell r="BC33">
            <v>0.9976601871850252</v>
          </cell>
          <cell r="BD33">
            <v>27632</v>
          </cell>
          <cell r="BE33">
            <v>0.9970052318239221</v>
          </cell>
          <cell r="BF33">
            <v>27526</v>
          </cell>
          <cell r="BG33">
            <v>0.9961638679791546</v>
          </cell>
          <cell r="BH33">
            <v>27393</v>
          </cell>
          <cell r="BI33">
            <v>0.9951682046065538</v>
          </cell>
          <cell r="BJ33">
            <v>27227</v>
          </cell>
          <cell r="BK33">
            <v>0.9939400576789691</v>
          </cell>
          <cell r="BL33">
            <v>27022</v>
          </cell>
          <cell r="BM33">
            <v>0.9924707092224629</v>
          </cell>
          <cell r="BN33">
            <v>26779</v>
          </cell>
          <cell r="BO33">
            <v>0.9910073273628895</v>
          </cell>
          <cell r="BP33">
            <v>26490</v>
          </cell>
          <cell r="BQ33">
            <v>0.9892079614623399</v>
          </cell>
          <cell r="BR33">
            <v>26160</v>
          </cell>
          <cell r="BS33">
            <v>0.9875424688561721</v>
          </cell>
          <cell r="BT33">
            <v>25786</v>
          </cell>
          <cell r="BU33">
            <v>0.9857033639143731</v>
          </cell>
          <cell r="BV33">
            <v>25370</v>
          </cell>
          <cell r="BW33">
            <v>0.9838672147677034</v>
          </cell>
          <cell r="BX33">
            <v>24921</v>
          </cell>
          <cell r="BY33">
            <v>0.9823019314150572</v>
          </cell>
          <cell r="BZ33">
            <v>24446</v>
          </cell>
          <cell r="CA33">
            <v>0.980939769672164</v>
          </cell>
          <cell r="CB33">
            <v>23956</v>
          </cell>
          <cell r="CC33">
            <v>0.9799558209932095</v>
          </cell>
          <cell r="CD33">
            <v>23462</v>
          </cell>
          <cell r="CE33">
            <v>0.979378861245617</v>
          </cell>
          <cell r="CF33">
            <v>22985</v>
          </cell>
          <cell r="CG33">
            <v>0.9796692524081494</v>
          </cell>
          <cell r="CH33">
            <v>22536</v>
          </cell>
          <cell r="CI33">
            <v>0.9804655209919513</v>
          </cell>
          <cell r="CJ33">
            <v>22130</v>
          </cell>
          <cell r="CK33">
            <v>0.9819843805466809</v>
          </cell>
          <cell r="CL33">
            <v>21783</v>
          </cell>
          <cell r="CM33">
            <v>0.9843199276999548</v>
          </cell>
          <cell r="CN33">
            <v>21500</v>
          </cell>
        </row>
        <row r="34">
          <cell r="B34" t="str">
            <v> 25-29</v>
          </cell>
          <cell r="C34">
            <v>50393</v>
          </cell>
          <cell r="D34">
            <v>48189</v>
          </cell>
          <cell r="E34">
            <v>0.956263766793007</v>
          </cell>
          <cell r="F34">
            <v>46630</v>
          </cell>
          <cell r="G34">
            <v>0.9676482184730956</v>
          </cell>
          <cell r="H34">
            <v>44814</v>
          </cell>
          <cell r="I34">
            <v>0.9610551147330045</v>
          </cell>
          <cell r="J34">
            <v>43035</v>
          </cell>
          <cell r="K34">
            <v>0.9603025840139242</v>
          </cell>
          <cell r="L34">
            <v>42635</v>
          </cell>
          <cell r="M34">
            <v>0.9907052399209946</v>
          </cell>
          <cell r="N34">
            <v>42783</v>
          </cell>
          <cell r="O34">
            <v>1.0034713263750439</v>
          </cell>
          <cell r="P34">
            <v>42318</v>
          </cell>
          <cell r="Q34">
            <v>0.9891311969707595</v>
          </cell>
          <cell r="R34">
            <v>42421</v>
          </cell>
          <cell r="S34">
            <v>1.00243395245522</v>
          </cell>
          <cell r="T34">
            <v>42326</v>
          </cell>
          <cell r="U34">
            <v>0.9977605431272247</v>
          </cell>
          <cell r="V34">
            <v>42291</v>
          </cell>
          <cell r="W34">
            <v>0.9991730851013562</v>
          </cell>
          <cell r="X34">
            <v>41958</v>
          </cell>
          <cell r="Y34">
            <v>0.9921259842519685</v>
          </cell>
          <cell r="Z34">
            <v>41285</v>
          </cell>
          <cell r="AA34">
            <v>0.9839601506268173</v>
          </cell>
          <cell r="AB34">
            <v>40272</v>
          </cell>
          <cell r="AC34">
            <v>0.9754632433087078</v>
          </cell>
          <cell r="AD34">
            <v>38702</v>
          </cell>
          <cell r="AE34">
            <v>0.9610150973381009</v>
          </cell>
          <cell r="AF34">
            <v>36157</v>
          </cell>
          <cell r="AG34">
            <v>0.9342411244896904</v>
          </cell>
          <cell r="AH34">
            <v>33667</v>
          </cell>
          <cell r="AI34">
            <v>0.931133667063086</v>
          </cell>
          <cell r="AJ34">
            <v>31669</v>
          </cell>
          <cell r="AK34">
            <v>0.940654052930169</v>
          </cell>
          <cell r="AL34">
            <v>29692</v>
          </cell>
          <cell r="AM34">
            <v>0.9375730209352995</v>
          </cell>
          <cell r="AN34">
            <v>28532</v>
          </cell>
          <cell r="AO34">
            <v>0.9609322376397683</v>
          </cell>
          <cell r="AP34">
            <v>27815</v>
          </cell>
          <cell r="AQ34">
            <v>0.9748703210430394</v>
          </cell>
          <cell r="AR34">
            <v>27496</v>
          </cell>
          <cell r="AS34">
            <v>0.9885313679669243</v>
          </cell>
          <cell r="AT34">
            <v>27454</v>
          </cell>
          <cell r="AU34">
            <v>0.9984725050916496</v>
          </cell>
          <cell r="AV34">
            <v>27277</v>
          </cell>
          <cell r="AW34">
            <v>0.993552852043418</v>
          </cell>
          <cell r="AX34">
            <v>27247</v>
          </cell>
          <cell r="AY34">
            <v>0.9989001723063387</v>
          </cell>
          <cell r="AZ34">
            <v>27554</v>
          </cell>
          <cell r="BA34">
            <v>1.0112672954820714</v>
          </cell>
          <cell r="BB34">
            <v>27703</v>
          </cell>
          <cell r="BC34">
            <v>1.005407563330188</v>
          </cell>
          <cell r="BD34">
            <v>27640</v>
          </cell>
          <cell r="BE34">
            <v>0.9977258780637476</v>
          </cell>
          <cell r="BF34">
            <v>27757</v>
          </cell>
          <cell r="BG34">
            <v>1.004232995658466</v>
          </cell>
          <cell r="BH34">
            <v>27789</v>
          </cell>
          <cell r="BI34">
            <v>1.001152862341031</v>
          </cell>
          <cell r="BJ34">
            <v>27746</v>
          </cell>
          <cell r="BK34">
            <v>0.9984526251394437</v>
          </cell>
          <cell r="BL34">
            <v>27684</v>
          </cell>
          <cell r="BM34">
            <v>0.9977654436675557</v>
          </cell>
          <cell r="BN34">
            <v>27599</v>
          </cell>
          <cell r="BO34">
            <v>0.9969296344458893</v>
          </cell>
          <cell r="BP34">
            <v>27495</v>
          </cell>
          <cell r="BQ34">
            <v>0.9962317475270843</v>
          </cell>
          <cell r="BR34">
            <v>27360</v>
          </cell>
          <cell r="BS34">
            <v>0.9950900163666121</v>
          </cell>
          <cell r="BT34">
            <v>27195</v>
          </cell>
          <cell r="BU34">
            <v>0.9939692982456141</v>
          </cell>
          <cell r="BV34">
            <v>26990</v>
          </cell>
          <cell r="BW34">
            <v>0.9924618496047067</v>
          </cell>
          <cell r="BX34">
            <v>26746</v>
          </cell>
          <cell r="BY34">
            <v>0.9909596146721008</v>
          </cell>
          <cell r="BZ34">
            <v>26458</v>
          </cell>
          <cell r="CA34">
            <v>0.9892320346967771</v>
          </cell>
          <cell r="CB34">
            <v>26130</v>
          </cell>
          <cell r="CC34">
            <v>0.9876029934235392</v>
          </cell>
          <cell r="CD34">
            <v>25755</v>
          </cell>
          <cell r="CE34">
            <v>0.9856486796785304</v>
          </cell>
          <cell r="CF34">
            <v>25341</v>
          </cell>
          <cell r="CG34">
            <v>0.9839254513686663</v>
          </cell>
          <cell r="CH34">
            <v>24891</v>
          </cell>
          <cell r="CI34">
            <v>0.9822422161714218</v>
          </cell>
          <cell r="CJ34">
            <v>24417</v>
          </cell>
          <cell r="CK34">
            <v>0.9809569723996625</v>
          </cell>
          <cell r="CL34">
            <v>23927</v>
          </cell>
          <cell r="CM34">
            <v>0.9799320145800058</v>
          </cell>
          <cell r="CN34">
            <v>23436</v>
          </cell>
        </row>
        <row r="35">
          <cell r="B35" t="str">
            <v> 30-34</v>
          </cell>
          <cell r="C35">
            <v>50590</v>
          </cell>
          <cell r="D35">
            <v>52039</v>
          </cell>
          <cell r="E35">
            <v>1.028642024115438</v>
          </cell>
          <cell r="F35">
            <v>52946</v>
          </cell>
          <cell r="G35">
            <v>1.0174292357654835</v>
          </cell>
          <cell r="H35">
            <v>52856</v>
          </cell>
          <cell r="I35">
            <v>0.9983001548747781</v>
          </cell>
          <cell r="J35">
            <v>52041</v>
          </cell>
          <cell r="K35">
            <v>0.984580747691842</v>
          </cell>
          <cell r="L35">
            <v>50301</v>
          </cell>
          <cell r="M35">
            <v>0.9665648238888569</v>
          </cell>
          <cell r="N35">
            <v>48100</v>
          </cell>
          <cell r="O35">
            <v>0.9562434146438441</v>
          </cell>
          <cell r="P35">
            <v>46545</v>
          </cell>
          <cell r="Q35">
            <v>0.9676715176715177</v>
          </cell>
          <cell r="R35">
            <v>44734</v>
          </cell>
          <cell r="S35">
            <v>0.9610914169083683</v>
          </cell>
          <cell r="T35">
            <v>42959</v>
          </cell>
          <cell r="U35">
            <v>0.9603210086287834</v>
          </cell>
          <cell r="V35">
            <v>42559</v>
          </cell>
          <cell r="W35">
            <v>0.990688796294141</v>
          </cell>
          <cell r="X35">
            <v>42708</v>
          </cell>
          <cell r="Y35">
            <v>1.0035010221104819</v>
          </cell>
          <cell r="Z35">
            <v>42244</v>
          </cell>
          <cell r="AA35">
            <v>0.9891355249601949</v>
          </cell>
          <cell r="AB35">
            <v>42347</v>
          </cell>
          <cell r="AC35">
            <v>1.002438216078023</v>
          </cell>
          <cell r="AD35">
            <v>42253</v>
          </cell>
          <cell r="AE35">
            <v>0.9977802441731409</v>
          </cell>
          <cell r="AF35">
            <v>42218</v>
          </cell>
          <cell r="AG35">
            <v>0.9991716564504296</v>
          </cell>
          <cell r="AH35">
            <v>41885</v>
          </cell>
          <cell r="AI35">
            <v>0.99211236913165</v>
          </cell>
          <cell r="AJ35">
            <v>41214</v>
          </cell>
          <cell r="AK35">
            <v>0.9839799450877402</v>
          </cell>
          <cell r="AL35">
            <v>40203</v>
          </cell>
          <cell r="AM35">
            <v>0.9754695006551172</v>
          </cell>
          <cell r="AN35">
            <v>38637</v>
          </cell>
          <cell r="AO35">
            <v>0.9610476830087307</v>
          </cell>
          <cell r="AP35">
            <v>36096</v>
          </cell>
          <cell r="AQ35">
            <v>0.9342340243807749</v>
          </cell>
          <cell r="AR35">
            <v>33612</v>
          </cell>
          <cell r="AS35">
            <v>0.9311835106382979</v>
          </cell>
          <cell r="AT35">
            <v>31616</v>
          </cell>
          <cell r="AU35">
            <v>0.9406164465071998</v>
          </cell>
          <cell r="AV35">
            <v>29642</v>
          </cell>
          <cell r="AW35">
            <v>0.9375632591093117</v>
          </cell>
          <cell r="AX35">
            <v>28486</v>
          </cell>
          <cell r="AY35">
            <v>0.9610012819647797</v>
          </cell>
          <cell r="AZ35">
            <v>27770</v>
          </cell>
          <cell r="BA35">
            <v>0.9748648458892087</v>
          </cell>
          <cell r="BB35">
            <v>27451</v>
          </cell>
          <cell r="BC35">
            <v>0.9885127835794022</v>
          </cell>
          <cell r="BD35">
            <v>27412</v>
          </cell>
          <cell r="BE35">
            <v>0.9985792867290809</v>
          </cell>
          <cell r="BF35">
            <v>27234</v>
          </cell>
          <cell r="BG35">
            <v>0.9935064935064936</v>
          </cell>
          <cell r="BH35">
            <v>27205</v>
          </cell>
          <cell r="BI35">
            <v>0.998935154586179</v>
          </cell>
          <cell r="BJ35">
            <v>27512</v>
          </cell>
          <cell r="BK35">
            <v>1.0112846903142805</v>
          </cell>
          <cell r="BL35">
            <v>27659</v>
          </cell>
          <cell r="BM35">
            <v>1.0053431230008723</v>
          </cell>
          <cell r="BN35">
            <v>27597</v>
          </cell>
          <cell r="BO35">
            <v>0.997758414982465</v>
          </cell>
          <cell r="BP35">
            <v>27714</v>
          </cell>
          <cell r="BQ35">
            <v>1.0042395912599196</v>
          </cell>
          <cell r="BR35">
            <v>27747</v>
          </cell>
          <cell r="BS35">
            <v>1.001190733925092</v>
          </cell>
          <cell r="BT35">
            <v>27704</v>
          </cell>
          <cell r="BU35">
            <v>0.9984502829134682</v>
          </cell>
          <cell r="BV35">
            <v>27641</v>
          </cell>
          <cell r="BW35">
            <v>0.9977259601501588</v>
          </cell>
          <cell r="BX35">
            <v>27557</v>
          </cell>
          <cell r="BY35">
            <v>0.9969610361419631</v>
          </cell>
          <cell r="BZ35">
            <v>27452</v>
          </cell>
          <cell r="CA35">
            <v>0.9961897158616685</v>
          </cell>
          <cell r="CB35">
            <v>27319</v>
          </cell>
          <cell r="CC35">
            <v>0.995155179950459</v>
          </cell>
          <cell r="CD35">
            <v>27153</v>
          </cell>
          <cell r="CE35">
            <v>0.9939236428859036</v>
          </cell>
          <cell r="CF35">
            <v>26951</v>
          </cell>
          <cell r="CG35">
            <v>0.9925606746952454</v>
          </cell>
          <cell r="CH35">
            <v>26707</v>
          </cell>
          <cell r="CI35">
            <v>0.9909465325961931</v>
          </cell>
          <cell r="CJ35">
            <v>26420</v>
          </cell>
          <cell r="CK35">
            <v>0.9892537536975324</v>
          </cell>
          <cell r="CL35">
            <v>26091</v>
          </cell>
          <cell r="CM35">
            <v>0.987547312641938</v>
          </cell>
          <cell r="CN35">
            <v>25718</v>
          </cell>
        </row>
        <row r="36">
          <cell r="B36" t="str">
            <v> 35-39</v>
          </cell>
          <cell r="C36">
            <v>42510</v>
          </cell>
          <cell r="D36">
            <v>42912</v>
          </cell>
          <cell r="E36">
            <v>1.0094565984474242</v>
          </cell>
          <cell r="F36">
            <v>43965</v>
          </cell>
          <cell r="G36">
            <v>1.0245385906040267</v>
          </cell>
          <cell r="H36">
            <v>46160</v>
          </cell>
          <cell r="I36">
            <v>1.0499260775616968</v>
          </cell>
          <cell r="J36">
            <v>48541</v>
          </cell>
          <cell r="K36">
            <v>1.0515814558058925</v>
          </cell>
          <cell r="L36">
            <v>50448</v>
          </cell>
          <cell r="M36">
            <v>1.0392863764652562</v>
          </cell>
          <cell r="N36">
            <v>51892</v>
          </cell>
          <cell r="O36">
            <v>1.0286235331430384</v>
          </cell>
          <cell r="P36">
            <v>52797</v>
          </cell>
          <cell r="Q36">
            <v>1.017440067833192</v>
          </cell>
          <cell r="R36">
            <v>52707</v>
          </cell>
          <cell r="S36">
            <v>0.9982953576907779</v>
          </cell>
          <cell r="T36">
            <v>51896</v>
          </cell>
          <cell r="U36">
            <v>0.9846130495000665</v>
          </cell>
          <cell r="V36">
            <v>50160</v>
          </cell>
          <cell r="W36">
            <v>0.9665484815785417</v>
          </cell>
          <cell r="X36">
            <v>47968</v>
          </cell>
          <cell r="Y36">
            <v>0.9562998405103669</v>
          </cell>
          <cell r="Z36">
            <v>46418</v>
          </cell>
          <cell r="AA36">
            <v>0.9676867911941294</v>
          </cell>
          <cell r="AB36">
            <v>44611</v>
          </cell>
          <cell r="AC36">
            <v>0.9610711361971649</v>
          </cell>
          <cell r="AD36">
            <v>42844</v>
          </cell>
          <cell r="AE36">
            <v>0.9603909349711954</v>
          </cell>
          <cell r="AF36">
            <v>42445</v>
          </cell>
          <cell r="AG36">
            <v>0.990687144057511</v>
          </cell>
          <cell r="AH36">
            <v>42595</v>
          </cell>
          <cell r="AI36">
            <v>1.0035339851572624</v>
          </cell>
          <cell r="AJ36">
            <v>42133</v>
          </cell>
          <cell r="AK36">
            <v>0.9891536565324569</v>
          </cell>
          <cell r="AL36">
            <v>42238</v>
          </cell>
          <cell r="AM36">
            <v>1.0024921083236418</v>
          </cell>
          <cell r="AN36">
            <v>42143</v>
          </cell>
          <cell r="AO36">
            <v>0.9977508404754013</v>
          </cell>
          <cell r="AP36">
            <v>42109</v>
          </cell>
          <cell r="AQ36">
            <v>0.9991932230738201</v>
          </cell>
          <cell r="AR36">
            <v>41779</v>
          </cell>
          <cell r="AS36">
            <v>0.9921631955163979</v>
          </cell>
          <cell r="AT36">
            <v>41110</v>
          </cell>
          <cell r="AU36">
            <v>0.9839871705880945</v>
          </cell>
          <cell r="AV36">
            <v>40101</v>
          </cell>
          <cell r="AW36">
            <v>0.9754560934079299</v>
          </cell>
          <cell r="AX36">
            <v>38539</v>
          </cell>
          <cell r="AY36">
            <v>0.961048352908905</v>
          </cell>
          <cell r="AZ36">
            <v>36006</v>
          </cell>
          <cell r="BA36">
            <v>0.9342743714159683</v>
          </cell>
          <cell r="BB36">
            <v>33526</v>
          </cell>
          <cell r="BC36">
            <v>0.9311225906793312</v>
          </cell>
          <cell r="BD36">
            <v>31536</v>
          </cell>
          <cell r="BE36">
            <v>0.9406430829803735</v>
          </cell>
          <cell r="BF36">
            <v>29570</v>
          </cell>
          <cell r="BG36">
            <v>0.9376585489599188</v>
          </cell>
          <cell r="BH36">
            <v>28416</v>
          </cell>
          <cell r="BI36">
            <v>0.9609739600946906</v>
          </cell>
          <cell r="BJ36">
            <v>27702</v>
          </cell>
          <cell r="BK36">
            <v>0.9748733108108109</v>
          </cell>
          <cell r="BL36">
            <v>27385</v>
          </cell>
          <cell r="BM36">
            <v>0.9885567829037615</v>
          </cell>
          <cell r="BN36">
            <v>27347</v>
          </cell>
          <cell r="BO36">
            <v>0.9986123790396202</v>
          </cell>
          <cell r="BP36">
            <v>27170</v>
          </cell>
          <cell r="BQ36">
            <v>0.9935276264306871</v>
          </cell>
          <cell r="BR36">
            <v>27142</v>
          </cell>
          <cell r="BS36">
            <v>0.9989694516010306</v>
          </cell>
          <cell r="BT36">
            <v>27447</v>
          </cell>
          <cell r="BU36">
            <v>1.0112371969641147</v>
          </cell>
          <cell r="BV36">
            <v>27594</v>
          </cell>
          <cell r="BW36">
            <v>1.005355776587605</v>
          </cell>
          <cell r="BX36">
            <v>27533</v>
          </cell>
          <cell r="BY36">
            <v>0.9977893745017032</v>
          </cell>
          <cell r="BZ36">
            <v>27651</v>
          </cell>
          <cell r="CA36">
            <v>1.0042857661715032</v>
          </cell>
          <cell r="CB36">
            <v>27683</v>
          </cell>
          <cell r="CC36">
            <v>1.0011572818342918</v>
          </cell>
          <cell r="CD36">
            <v>27642</v>
          </cell>
          <cell r="CE36">
            <v>0.998518946645956</v>
          </cell>
          <cell r="CF36">
            <v>27578</v>
          </cell>
          <cell r="CG36">
            <v>0.9976846827291802</v>
          </cell>
          <cell r="CH36">
            <v>27497</v>
          </cell>
          <cell r="CI36">
            <v>0.9970628762056711</v>
          </cell>
          <cell r="CJ36">
            <v>27392</v>
          </cell>
          <cell r="CK36">
            <v>0.9961814016074481</v>
          </cell>
          <cell r="CL36">
            <v>27259</v>
          </cell>
          <cell r="CM36">
            <v>0.9951445677570093</v>
          </cell>
          <cell r="CN36">
            <v>27094</v>
          </cell>
        </row>
        <row r="37">
          <cell r="B37" t="str">
            <v> 40-44</v>
          </cell>
          <cell r="C37">
            <v>43900</v>
          </cell>
          <cell r="D37">
            <v>44535</v>
          </cell>
          <cell r="E37">
            <v>1.0144646924829157</v>
          </cell>
          <cell r="F37">
            <v>44464</v>
          </cell>
          <cell r="G37">
            <v>0.9984057482878634</v>
          </cell>
          <cell r="H37">
            <v>43586</v>
          </cell>
          <cell r="I37">
            <v>0.980253688377114</v>
          </cell>
          <cell r="J37">
            <v>42568</v>
          </cell>
          <cell r="K37">
            <v>0.9766438764740972</v>
          </cell>
          <cell r="L37">
            <v>42289</v>
          </cell>
          <cell r="M37">
            <v>0.9934457808682579</v>
          </cell>
          <cell r="N37">
            <v>42692</v>
          </cell>
          <cell r="O37">
            <v>1.009529664924685</v>
          </cell>
          <cell r="P37">
            <v>43742</v>
          </cell>
          <cell r="Q37">
            <v>1.0245947718542117</v>
          </cell>
          <cell r="R37">
            <v>45929</v>
          </cell>
          <cell r="S37">
            <v>1.0499977138676786</v>
          </cell>
          <cell r="T37">
            <v>48302</v>
          </cell>
          <cell r="U37">
            <v>1.0516667029545603</v>
          </cell>
          <cell r="V37">
            <v>50201</v>
          </cell>
          <cell r="W37">
            <v>1.0393151422301354</v>
          </cell>
          <cell r="X37">
            <v>51641</v>
          </cell>
          <cell r="Y37">
            <v>1.0286846875560247</v>
          </cell>
          <cell r="Z37">
            <v>52541</v>
          </cell>
          <cell r="AA37">
            <v>1.017428012625627</v>
          </cell>
          <cell r="AB37">
            <v>52455</v>
          </cell>
          <cell r="AC37">
            <v>0.9983631830380084</v>
          </cell>
          <cell r="AD37">
            <v>51651</v>
          </cell>
          <cell r="AE37">
            <v>0.9846725764941379</v>
          </cell>
          <cell r="AF37">
            <v>49926</v>
          </cell>
          <cell r="AG37">
            <v>0.9666027763257246</v>
          </cell>
          <cell r="AH37">
            <v>47743</v>
          </cell>
          <cell r="AI37">
            <v>0.9562752874253896</v>
          </cell>
          <cell r="AJ37">
            <v>46202</v>
          </cell>
          <cell r="AK37">
            <v>0.9677230169867834</v>
          </cell>
          <cell r="AL37">
            <v>44409</v>
          </cell>
          <cell r="AM37">
            <v>0.961192156183715</v>
          </cell>
          <cell r="AN37">
            <v>42651</v>
          </cell>
          <cell r="AO37">
            <v>0.9604134297101938</v>
          </cell>
          <cell r="AP37">
            <v>42258</v>
          </cell>
          <cell r="AQ37">
            <v>0.9907856791165506</v>
          </cell>
          <cell r="AR37">
            <v>42409</v>
          </cell>
          <cell r="AS37">
            <v>1.0035732878981494</v>
          </cell>
          <cell r="AT37">
            <v>41951</v>
          </cell>
          <cell r="AU37">
            <v>0.9892004055742885</v>
          </cell>
          <cell r="AV37">
            <v>42057</v>
          </cell>
          <cell r="AW37">
            <v>1.0025267574074515</v>
          </cell>
          <cell r="AX37">
            <v>41965</v>
          </cell>
          <cell r="AY37">
            <v>0.9978124925696079</v>
          </cell>
          <cell r="AZ37">
            <v>41934</v>
          </cell>
          <cell r="BA37">
            <v>0.999261289169546</v>
          </cell>
          <cell r="BB37">
            <v>41607</v>
          </cell>
          <cell r="BC37">
            <v>0.9922020317642009</v>
          </cell>
          <cell r="BD37">
            <v>40942</v>
          </cell>
          <cell r="BE37">
            <v>0.9840171125051073</v>
          </cell>
          <cell r="BF37">
            <v>39938</v>
          </cell>
          <cell r="BG37">
            <v>0.9754775047628352</v>
          </cell>
          <cell r="BH37">
            <v>38383</v>
          </cell>
          <cell r="BI37">
            <v>0.9610646502078222</v>
          </cell>
          <cell r="BJ37">
            <v>35859</v>
          </cell>
          <cell r="BK37">
            <v>0.934241721595498</v>
          </cell>
          <cell r="BL37">
            <v>33392</v>
          </cell>
          <cell r="BM37">
            <v>0.9312027663905853</v>
          </cell>
          <cell r="BN37">
            <v>31412</v>
          </cell>
          <cell r="BO37">
            <v>0.9407043603258265</v>
          </cell>
          <cell r="BP37">
            <v>29454</v>
          </cell>
          <cell r="BQ37">
            <v>0.9376671335795238</v>
          </cell>
          <cell r="BR37">
            <v>28308</v>
          </cell>
          <cell r="BS37">
            <v>0.961091872071705</v>
          </cell>
          <cell r="BT37">
            <v>27597</v>
          </cell>
          <cell r="BU37">
            <v>0.9748834251801611</v>
          </cell>
          <cell r="BV37">
            <v>27281</v>
          </cell>
          <cell r="BW37">
            <v>0.9885494800159438</v>
          </cell>
          <cell r="BX37">
            <v>27244</v>
          </cell>
          <cell r="BY37">
            <v>0.998643744730765</v>
          </cell>
          <cell r="BZ37">
            <v>27070</v>
          </cell>
          <cell r="CA37">
            <v>0.9936132726471884</v>
          </cell>
          <cell r="CB37">
            <v>27042</v>
          </cell>
          <cell r="CC37">
            <v>0.9989656446250462</v>
          </cell>
          <cell r="CD37">
            <v>27349</v>
          </cell>
          <cell r="CE37">
            <v>1.0113527105983284</v>
          </cell>
          <cell r="CF37">
            <v>27497</v>
          </cell>
          <cell r="CG37">
            <v>1.0054115324143478</v>
          </cell>
          <cell r="CH37">
            <v>27436</v>
          </cell>
          <cell r="CI37">
            <v>0.9977815761719461</v>
          </cell>
          <cell r="CJ37">
            <v>27554</v>
          </cell>
          <cell r="CK37">
            <v>1.0043009185012393</v>
          </cell>
          <cell r="CL37">
            <v>27587</v>
          </cell>
          <cell r="CM37">
            <v>1.001197648254337</v>
          </cell>
          <cell r="CN37">
            <v>27546</v>
          </cell>
        </row>
        <row r="38">
          <cell r="B38" t="str">
            <v> 45-49</v>
          </cell>
          <cell r="C38">
            <v>42634</v>
          </cell>
          <cell r="D38">
            <v>41125</v>
          </cell>
          <cell r="E38">
            <v>0.9646057137495895</v>
          </cell>
          <cell r="F38">
            <v>40290</v>
          </cell>
          <cell r="G38">
            <v>0.9796960486322188</v>
          </cell>
          <cell r="H38">
            <v>40611</v>
          </cell>
          <cell r="I38">
            <v>1.0079672375279225</v>
          </cell>
          <cell r="J38">
            <v>42292</v>
          </cell>
          <cell r="K38">
            <v>1.0413927261086897</v>
          </cell>
          <cell r="L38">
            <v>43456</v>
          </cell>
          <cell r="M38">
            <v>1.0275229357798166</v>
          </cell>
          <cell r="N38">
            <v>44088</v>
          </cell>
          <cell r="O38">
            <v>1.0145434462444771</v>
          </cell>
          <cell r="P38">
            <v>44019</v>
          </cell>
          <cell r="Q38">
            <v>0.9984349482852477</v>
          </cell>
          <cell r="R38">
            <v>43152</v>
          </cell>
          <cell r="S38">
            <v>0.9803039596537859</v>
          </cell>
          <cell r="T38">
            <v>42151</v>
          </cell>
          <cell r="U38">
            <v>0.976802929180571</v>
          </cell>
          <cell r="V38">
            <v>41882</v>
          </cell>
          <cell r="W38">
            <v>0.9936181822495315</v>
          </cell>
          <cell r="X38">
            <v>42288</v>
          </cell>
          <cell r="Y38">
            <v>1.0096939019149038</v>
          </cell>
          <cell r="Z38">
            <v>43333</v>
          </cell>
          <cell r="AA38">
            <v>1.0247115020809685</v>
          </cell>
          <cell r="AB38">
            <v>45506</v>
          </cell>
          <cell r="AC38">
            <v>1.0501465395887661</v>
          </cell>
          <cell r="AD38">
            <v>47863</v>
          </cell>
          <cell r="AE38">
            <v>1.0517953676438272</v>
          </cell>
          <cell r="AF38">
            <v>49748</v>
          </cell>
          <cell r="AG38">
            <v>1.0393832396632054</v>
          </cell>
          <cell r="AH38">
            <v>51176</v>
          </cell>
          <cell r="AI38">
            <v>1.0287046715445847</v>
          </cell>
          <cell r="AJ38">
            <v>52072</v>
          </cell>
          <cell r="AK38">
            <v>1.017508206972018</v>
          </cell>
          <cell r="AL38">
            <v>51990</v>
          </cell>
          <cell r="AM38">
            <v>0.9984252573359963</v>
          </cell>
          <cell r="AN38">
            <v>51197</v>
          </cell>
          <cell r="AO38">
            <v>0.9847470667436046</v>
          </cell>
          <cell r="AP38">
            <v>49491</v>
          </cell>
          <cell r="AQ38">
            <v>0.9666777350235365</v>
          </cell>
          <cell r="AR38">
            <v>47330</v>
          </cell>
          <cell r="AS38">
            <v>0.9563354953425875</v>
          </cell>
          <cell r="AT38">
            <v>45807</v>
          </cell>
          <cell r="AU38">
            <v>0.9678216775829284</v>
          </cell>
          <cell r="AV38">
            <v>44034</v>
          </cell>
          <cell r="AW38">
            <v>0.9612941253520204</v>
          </cell>
          <cell r="AX38">
            <v>42298</v>
          </cell>
          <cell r="AY38">
            <v>0.9605759186083481</v>
          </cell>
          <cell r="AZ38">
            <v>41912</v>
          </cell>
          <cell r="BA38">
            <v>0.9908742730152726</v>
          </cell>
          <cell r="BB38">
            <v>42064</v>
          </cell>
          <cell r="BC38">
            <v>1.003626646306547</v>
          </cell>
          <cell r="BD38">
            <v>41617</v>
          </cell>
          <cell r="BE38">
            <v>0.9893733358691518</v>
          </cell>
          <cell r="BF38">
            <v>41725</v>
          </cell>
          <cell r="BG38">
            <v>1.0025950933512746</v>
          </cell>
          <cell r="BH38">
            <v>41637</v>
          </cell>
          <cell r="BI38">
            <v>0.9978909526662673</v>
          </cell>
          <cell r="BJ38">
            <v>41610</v>
          </cell>
          <cell r="BK38">
            <v>0.9993515382952662</v>
          </cell>
          <cell r="BL38">
            <v>41286</v>
          </cell>
          <cell r="BM38">
            <v>0.9922134102379235</v>
          </cell>
          <cell r="BN38">
            <v>40629</v>
          </cell>
          <cell r="BO38">
            <v>0.984086615317541</v>
          </cell>
          <cell r="BP38">
            <v>39637</v>
          </cell>
          <cell r="BQ38">
            <v>0.9755839425041227</v>
          </cell>
          <cell r="BR38">
            <v>38094</v>
          </cell>
          <cell r="BS38">
            <v>0.9610717259126573</v>
          </cell>
          <cell r="BT38">
            <v>35593</v>
          </cell>
          <cell r="BU38">
            <v>0.9343466162650286</v>
          </cell>
          <cell r="BV38">
            <v>33145</v>
          </cell>
          <cell r="BW38">
            <v>0.9312224313769562</v>
          </cell>
          <cell r="BX38">
            <v>31183</v>
          </cell>
          <cell r="BY38">
            <v>0.9408055513652135</v>
          </cell>
          <cell r="BZ38">
            <v>29245</v>
          </cell>
          <cell r="CA38">
            <v>0.9378507520123144</v>
          </cell>
          <cell r="CB38">
            <v>28109</v>
          </cell>
          <cell r="CC38">
            <v>0.9611557531201915</v>
          </cell>
          <cell r="CD38">
            <v>27405</v>
          </cell>
          <cell r="CE38">
            <v>0.9749546408623573</v>
          </cell>
          <cell r="CF38">
            <v>27094</v>
          </cell>
          <cell r="CG38">
            <v>0.9886517058930852</v>
          </cell>
          <cell r="CH38">
            <v>27061</v>
          </cell>
          <cell r="CI38">
            <v>0.998782018159002</v>
          </cell>
          <cell r="CJ38">
            <v>26890</v>
          </cell>
          <cell r="CK38">
            <v>0.9936809430545804</v>
          </cell>
          <cell r="CL38">
            <v>26864</v>
          </cell>
          <cell r="CM38">
            <v>0.9990330978058758</v>
          </cell>
          <cell r="CN38">
            <v>27169</v>
          </cell>
        </row>
        <row r="39">
          <cell r="B39" t="str">
            <v> 50-54</v>
          </cell>
          <cell r="C39">
            <v>47510</v>
          </cell>
          <cell r="D39">
            <v>46656</v>
          </cell>
          <cell r="E39">
            <v>0.982024836876447</v>
          </cell>
          <cell r="F39">
            <v>45998</v>
          </cell>
          <cell r="G39">
            <v>0.9858967764060357</v>
          </cell>
          <cell r="H39">
            <v>45098</v>
          </cell>
          <cell r="I39">
            <v>0.9804339319100831</v>
          </cell>
          <cell r="J39">
            <v>43552</v>
          </cell>
          <cell r="K39">
            <v>0.9657191006253049</v>
          </cell>
          <cell r="L39">
            <v>41920</v>
          </cell>
          <cell r="M39">
            <v>0.9625275532696547</v>
          </cell>
          <cell r="N39">
            <v>40443</v>
          </cell>
          <cell r="O39">
            <v>0.9647662213740458</v>
          </cell>
          <cell r="P39">
            <v>39632</v>
          </cell>
          <cell r="Q39">
            <v>0.979947086022303</v>
          </cell>
          <cell r="R39">
            <v>39959</v>
          </cell>
          <cell r="S39">
            <v>1.0082509083568834</v>
          </cell>
          <cell r="T39">
            <v>41620</v>
          </cell>
          <cell r="U39">
            <v>1.0415676067969668</v>
          </cell>
          <cell r="V39">
            <v>42772</v>
          </cell>
          <cell r="W39">
            <v>1.0276790004805383</v>
          </cell>
          <cell r="X39">
            <v>43393</v>
          </cell>
          <cell r="Y39">
            <v>1.0145188441036193</v>
          </cell>
          <cell r="Z39">
            <v>43328</v>
          </cell>
          <cell r="AA39">
            <v>0.99850206254465</v>
          </cell>
          <cell r="AB39">
            <v>42480</v>
          </cell>
          <cell r="AC39">
            <v>0.9804283604135894</v>
          </cell>
          <cell r="AD39">
            <v>41502</v>
          </cell>
          <cell r="AE39">
            <v>0.9769774011299435</v>
          </cell>
          <cell r="AF39">
            <v>41245</v>
          </cell>
          <cell r="AG39">
            <v>0.9938075273480796</v>
          </cell>
          <cell r="AH39">
            <v>41652</v>
          </cell>
          <cell r="AI39">
            <v>1.009867862771245</v>
          </cell>
          <cell r="AJ39">
            <v>42689</v>
          </cell>
          <cell r="AK39">
            <v>1.0248967636608086</v>
          </cell>
          <cell r="AL39">
            <v>44837</v>
          </cell>
          <cell r="AM39">
            <v>1.050317411979667</v>
          </cell>
          <cell r="AN39">
            <v>47166</v>
          </cell>
          <cell r="AO39">
            <v>1.0519437072061022</v>
          </cell>
          <cell r="AP39">
            <v>49029</v>
          </cell>
          <cell r="AQ39">
            <v>1.0394987915023535</v>
          </cell>
          <cell r="AR39">
            <v>50442</v>
          </cell>
          <cell r="AS39">
            <v>1.0288196781496666</v>
          </cell>
          <cell r="AT39">
            <v>51328</v>
          </cell>
          <cell r="AU39">
            <v>1.0175647278061932</v>
          </cell>
          <cell r="AV39">
            <v>51250</v>
          </cell>
          <cell r="AW39">
            <v>0.99848036159601</v>
          </cell>
          <cell r="AX39">
            <v>50477</v>
          </cell>
          <cell r="AY39">
            <v>0.9849170731707317</v>
          </cell>
          <cell r="AZ39">
            <v>48797</v>
          </cell>
          <cell r="BA39">
            <v>0.9667175149077798</v>
          </cell>
          <cell r="BB39">
            <v>46670</v>
          </cell>
          <cell r="BC39">
            <v>0.9564112547902535</v>
          </cell>
          <cell r="BD39">
            <v>45176</v>
          </cell>
          <cell r="BE39">
            <v>0.9679880008570816</v>
          </cell>
          <cell r="BF39">
            <v>43433</v>
          </cell>
          <cell r="BG39">
            <v>0.9614175668496547</v>
          </cell>
          <cell r="BH39">
            <v>41729</v>
          </cell>
          <cell r="BI39">
            <v>0.9607671586121153</v>
          </cell>
          <cell r="BJ39">
            <v>41354</v>
          </cell>
          <cell r="BK39">
            <v>0.9910134438879437</v>
          </cell>
          <cell r="BL39">
            <v>41510</v>
          </cell>
          <cell r="BM39">
            <v>1.0037723073946898</v>
          </cell>
          <cell r="BN39">
            <v>41071</v>
          </cell>
          <cell r="BO39">
            <v>0.9894242351240665</v>
          </cell>
          <cell r="BP39">
            <v>41184</v>
          </cell>
          <cell r="BQ39">
            <v>1.0027513330573885</v>
          </cell>
          <cell r="BR39">
            <v>41101</v>
          </cell>
          <cell r="BS39">
            <v>0.9979846542346542</v>
          </cell>
          <cell r="BT39">
            <v>41079</v>
          </cell>
          <cell r="BU39">
            <v>0.9994647332181699</v>
          </cell>
          <cell r="BV39">
            <v>40767</v>
          </cell>
          <cell r="BW39">
            <v>0.9924048784050244</v>
          </cell>
          <cell r="BX39">
            <v>40120</v>
          </cell>
          <cell r="BY39">
            <v>0.9841293202835627</v>
          </cell>
          <cell r="BZ39">
            <v>39144</v>
          </cell>
          <cell r="CA39">
            <v>0.9756729810568295</v>
          </cell>
          <cell r="CB39">
            <v>37623</v>
          </cell>
          <cell r="CC39">
            <v>0.9611434702636419</v>
          </cell>
          <cell r="CD39">
            <v>35153</v>
          </cell>
          <cell r="CE39">
            <v>0.934348669696728</v>
          </cell>
          <cell r="CF39">
            <v>32740</v>
          </cell>
          <cell r="CG39">
            <v>0.9313572099109606</v>
          </cell>
          <cell r="CH39">
            <v>30805</v>
          </cell>
          <cell r="CI39">
            <v>0.9408979841172878</v>
          </cell>
          <cell r="CJ39">
            <v>28897</v>
          </cell>
          <cell r="CK39">
            <v>0.9380620029216037</v>
          </cell>
          <cell r="CL39">
            <v>27779</v>
          </cell>
          <cell r="CM39">
            <v>0.9613108627193134</v>
          </cell>
          <cell r="CN39">
            <v>27088</v>
          </cell>
        </row>
        <row r="40">
          <cell r="B40" t="str">
            <v> 55-59</v>
          </cell>
          <cell r="C40">
            <v>47576</v>
          </cell>
          <cell r="D40">
            <v>48284</v>
          </cell>
          <cell r="E40">
            <v>1.0148814528333614</v>
          </cell>
          <cell r="F40">
            <v>47857</v>
          </cell>
          <cell r="G40">
            <v>0.9911564907629856</v>
          </cell>
          <cell r="H40">
            <v>47364</v>
          </cell>
          <cell r="I40">
            <v>0.9896984767118708</v>
          </cell>
          <cell r="J40">
            <v>46772</v>
          </cell>
          <cell r="K40">
            <v>0.9875010556540833</v>
          </cell>
          <cell r="L40">
            <v>46283</v>
          </cell>
          <cell r="M40">
            <v>0.9895450269391944</v>
          </cell>
          <cell r="N40">
            <v>45467</v>
          </cell>
          <cell r="O40">
            <v>0.9823693364734352</v>
          </cell>
          <cell r="P40">
            <v>44840</v>
          </cell>
          <cell r="Q40">
            <v>0.9862097785206854</v>
          </cell>
          <cell r="R40">
            <v>43970</v>
          </cell>
          <cell r="S40">
            <v>0.9805976806422837</v>
          </cell>
          <cell r="T40">
            <v>42469</v>
          </cell>
          <cell r="U40">
            <v>0.9658630884694109</v>
          </cell>
          <cell r="V40">
            <v>40885</v>
          </cell>
          <cell r="W40">
            <v>0.9627022063151947</v>
          </cell>
          <cell r="X40">
            <v>39460</v>
          </cell>
          <cell r="Y40">
            <v>0.9651461416167298</v>
          </cell>
          <cell r="Z40">
            <v>38684</v>
          </cell>
          <cell r="AA40">
            <v>0.9803345159655347</v>
          </cell>
          <cell r="AB40">
            <v>39021</v>
          </cell>
          <cell r="AC40">
            <v>1.0087116120359838</v>
          </cell>
          <cell r="AD40">
            <v>40657</v>
          </cell>
          <cell r="AE40">
            <v>1.0419261423336152</v>
          </cell>
          <cell r="AF40">
            <v>41787</v>
          </cell>
          <cell r="AG40">
            <v>1.0277934918956146</v>
          </cell>
          <cell r="AH40">
            <v>42403</v>
          </cell>
          <cell r="AI40">
            <v>1.0147414267595185</v>
          </cell>
          <cell r="AJ40">
            <v>42342</v>
          </cell>
          <cell r="AK40">
            <v>0.998561422540858</v>
          </cell>
          <cell r="AL40">
            <v>41520</v>
          </cell>
          <cell r="AM40">
            <v>0.9805866515516508</v>
          </cell>
          <cell r="AN40">
            <v>40578</v>
          </cell>
          <cell r="AO40">
            <v>0.9773121387283237</v>
          </cell>
          <cell r="AP40">
            <v>40339</v>
          </cell>
          <cell r="AQ40">
            <v>0.994110108926019</v>
          </cell>
          <cell r="AR40">
            <v>40751</v>
          </cell>
          <cell r="AS40">
            <v>1.0102134410867896</v>
          </cell>
          <cell r="AT40">
            <v>41775</v>
          </cell>
          <cell r="AU40">
            <v>1.0251282177124488</v>
          </cell>
          <cell r="AV40">
            <v>43889</v>
          </cell>
          <cell r="AW40">
            <v>1.0506044284859366</v>
          </cell>
          <cell r="AX40">
            <v>46181</v>
          </cell>
          <cell r="AY40">
            <v>1.0522226526008795</v>
          </cell>
          <cell r="AZ40">
            <v>48013</v>
          </cell>
          <cell r="BA40">
            <v>1.0396699941534397</v>
          </cell>
          <cell r="BB40">
            <v>49402</v>
          </cell>
          <cell r="BC40">
            <v>1.0289296648824278</v>
          </cell>
          <cell r="BD40">
            <v>50275</v>
          </cell>
          <cell r="BE40">
            <v>1.0176713493380836</v>
          </cell>
          <cell r="BF40">
            <v>50208</v>
          </cell>
          <cell r="BG40">
            <v>0.998667329686723</v>
          </cell>
          <cell r="BH40">
            <v>49460</v>
          </cell>
          <cell r="BI40">
            <v>0.9851019757807521</v>
          </cell>
          <cell r="BJ40">
            <v>47822</v>
          </cell>
          <cell r="BK40">
            <v>0.9668823291548726</v>
          </cell>
          <cell r="BL40">
            <v>45742</v>
          </cell>
          <cell r="BM40">
            <v>0.9565053740956045</v>
          </cell>
          <cell r="BN40">
            <v>44284</v>
          </cell>
          <cell r="BO40">
            <v>0.9681255738708407</v>
          </cell>
          <cell r="BP40">
            <v>42585</v>
          </cell>
          <cell r="BQ40">
            <v>0.9616339987354349</v>
          </cell>
          <cell r="BR40">
            <v>40925</v>
          </cell>
          <cell r="BS40">
            <v>0.9610191381941998</v>
          </cell>
          <cell r="BT40">
            <v>40569</v>
          </cell>
          <cell r="BU40">
            <v>0.9913011606597434</v>
          </cell>
          <cell r="BV40">
            <v>40726</v>
          </cell>
          <cell r="BW40">
            <v>1.0038699499617936</v>
          </cell>
          <cell r="BX40">
            <v>40306</v>
          </cell>
          <cell r="BY40">
            <v>0.9896871777243039</v>
          </cell>
          <cell r="BZ40">
            <v>40423</v>
          </cell>
          <cell r="CA40">
            <v>1.0029027936287402</v>
          </cell>
          <cell r="CB40">
            <v>40347</v>
          </cell>
          <cell r="CC40">
            <v>0.9981198822452564</v>
          </cell>
          <cell r="CD40">
            <v>40334</v>
          </cell>
          <cell r="CE40">
            <v>0.999677795127271</v>
          </cell>
          <cell r="CF40">
            <v>40032</v>
          </cell>
          <cell r="CG40">
            <v>0.9925125204542073</v>
          </cell>
          <cell r="CH40">
            <v>39401</v>
          </cell>
          <cell r="CI40">
            <v>0.9842376099120703</v>
          </cell>
          <cell r="CJ40">
            <v>38448</v>
          </cell>
          <cell r="CK40">
            <v>0.9758127966295271</v>
          </cell>
          <cell r="CL40">
            <v>36958</v>
          </cell>
          <cell r="CM40">
            <v>0.9612463587182688</v>
          </cell>
          <cell r="CN40">
            <v>34536</v>
          </cell>
        </row>
        <row r="41">
          <cell r="B41" t="str">
            <v> 60-64</v>
          </cell>
          <cell r="C41">
            <v>39288</v>
          </cell>
          <cell r="D41">
            <v>40467</v>
          </cell>
          <cell r="E41">
            <v>1.0300091631032375</v>
          </cell>
          <cell r="F41">
            <v>42351</v>
          </cell>
          <cell r="G41">
            <v>1.0465564534064793</v>
          </cell>
          <cell r="H41">
            <v>43296</v>
          </cell>
          <cell r="I41">
            <v>1.022313522703124</v>
          </cell>
          <cell r="J41">
            <v>44201</v>
          </cell>
          <cell r="K41">
            <v>1.0209026237989653</v>
          </cell>
          <cell r="L41">
            <v>45837</v>
          </cell>
          <cell r="M41">
            <v>1.0370127372683875</v>
          </cell>
          <cell r="N41">
            <v>46535</v>
          </cell>
          <cell r="O41">
            <v>1.0152278726792765</v>
          </cell>
          <cell r="P41">
            <v>46139</v>
          </cell>
          <cell r="Q41">
            <v>0.9914902761362415</v>
          </cell>
          <cell r="R41">
            <v>45677</v>
          </cell>
          <cell r="S41">
            <v>0.9899867790806043</v>
          </cell>
          <cell r="T41">
            <v>45116</v>
          </cell>
          <cell r="U41">
            <v>0.9877181075814961</v>
          </cell>
          <cell r="V41">
            <v>44654</v>
          </cell>
          <cell r="W41">
            <v>0.9897597304725596</v>
          </cell>
          <cell r="X41">
            <v>43883</v>
          </cell>
          <cell r="Y41">
            <v>0.9827339096161598</v>
          </cell>
          <cell r="Z41">
            <v>43288</v>
          </cell>
          <cell r="AA41">
            <v>0.9864412186951667</v>
          </cell>
          <cell r="AB41">
            <v>42460</v>
          </cell>
          <cell r="AC41">
            <v>0.9808722971724265</v>
          </cell>
          <cell r="AD41">
            <v>41016</v>
          </cell>
          <cell r="AE41">
            <v>0.9659915214319359</v>
          </cell>
          <cell r="AF41">
            <v>39496</v>
          </cell>
          <cell r="AG41">
            <v>0.9629412912034329</v>
          </cell>
          <cell r="AH41">
            <v>38132</v>
          </cell>
          <cell r="AI41">
            <v>0.9654648572007292</v>
          </cell>
          <cell r="AJ41">
            <v>37398</v>
          </cell>
          <cell r="AK41">
            <v>0.98075107521242</v>
          </cell>
          <cell r="AL41">
            <v>37738</v>
          </cell>
          <cell r="AM41">
            <v>1.0090913952617786</v>
          </cell>
          <cell r="AN41">
            <v>39330</v>
          </cell>
          <cell r="AO41">
            <v>1.042185595421061</v>
          </cell>
          <cell r="AP41">
            <v>40431</v>
          </cell>
          <cell r="AQ41">
            <v>1.0279938977879481</v>
          </cell>
          <cell r="AR41">
            <v>41031</v>
          </cell>
          <cell r="AS41">
            <v>1.0148400979446464</v>
          </cell>
          <cell r="AT41">
            <v>40979</v>
          </cell>
          <cell r="AU41">
            <v>0.9987326655455631</v>
          </cell>
          <cell r="AV41">
            <v>40192</v>
          </cell>
          <cell r="AW41">
            <v>0.9807950413626492</v>
          </cell>
          <cell r="AX41">
            <v>39292</v>
          </cell>
          <cell r="AY41">
            <v>0.9776074840764332</v>
          </cell>
          <cell r="AZ41">
            <v>39073</v>
          </cell>
          <cell r="BA41">
            <v>0.9944263463300418</v>
          </cell>
          <cell r="BB41">
            <v>39486</v>
          </cell>
          <cell r="BC41">
            <v>1.0105699587950758</v>
          </cell>
          <cell r="BD41">
            <v>40491</v>
          </cell>
          <cell r="BE41">
            <v>1.0254520589576053</v>
          </cell>
          <cell r="BF41">
            <v>42551</v>
          </cell>
          <cell r="BG41">
            <v>1.0508755031982415</v>
          </cell>
          <cell r="BH41">
            <v>44786</v>
          </cell>
          <cell r="BI41">
            <v>1.05252520504806</v>
          </cell>
          <cell r="BJ41">
            <v>46571</v>
          </cell>
          <cell r="BK41">
            <v>1.0398562050640825</v>
          </cell>
          <cell r="BL41">
            <v>47926</v>
          </cell>
          <cell r="BM41">
            <v>1.0290953597732495</v>
          </cell>
          <cell r="BN41">
            <v>48779</v>
          </cell>
          <cell r="BO41">
            <v>1.0177982723365189</v>
          </cell>
          <cell r="BP41">
            <v>48725</v>
          </cell>
          <cell r="BQ41">
            <v>0.9988929662354702</v>
          </cell>
          <cell r="BR41">
            <v>48012</v>
          </cell>
          <cell r="BS41">
            <v>0.985366854797332</v>
          </cell>
          <cell r="BT41">
            <v>46426</v>
          </cell>
          <cell r="BU41">
            <v>0.966966591685412</v>
          </cell>
          <cell r="BV41">
            <v>44417</v>
          </cell>
          <cell r="BW41">
            <v>0.956726834101581</v>
          </cell>
          <cell r="BX41">
            <v>43014</v>
          </cell>
          <cell r="BY41">
            <v>0.9684129950244276</v>
          </cell>
          <cell r="BZ41">
            <v>41376</v>
          </cell>
          <cell r="CA41">
            <v>0.961919375087181</v>
          </cell>
          <cell r="CB41">
            <v>39778</v>
          </cell>
          <cell r="CC41">
            <v>0.9613785769528229</v>
          </cell>
          <cell r="CD41">
            <v>39442</v>
          </cell>
          <cell r="CE41">
            <v>0.9915531198149731</v>
          </cell>
          <cell r="CF41">
            <v>39605</v>
          </cell>
          <cell r="CG41">
            <v>1.004132650474114</v>
          </cell>
          <cell r="CH41">
            <v>39205</v>
          </cell>
          <cell r="CI41">
            <v>0.9899002651180406</v>
          </cell>
          <cell r="CJ41">
            <v>39329</v>
          </cell>
          <cell r="CK41">
            <v>1.0031628618798623</v>
          </cell>
          <cell r="CL41">
            <v>39264</v>
          </cell>
          <cell r="CM41">
            <v>0.9983472755473061</v>
          </cell>
          <cell r="CN41">
            <v>39263</v>
          </cell>
        </row>
        <row r="42">
          <cell r="B42" t="str">
            <v> 65-69</v>
          </cell>
          <cell r="C42">
            <v>29703</v>
          </cell>
          <cell r="D42">
            <v>31690</v>
          </cell>
          <cell r="E42">
            <v>1.066895599771067</v>
          </cell>
          <cell r="F42">
            <v>33525</v>
          </cell>
          <cell r="G42">
            <v>1.0579047017986747</v>
          </cell>
          <cell r="H42">
            <v>35682</v>
          </cell>
          <cell r="I42">
            <v>1.0643400447427294</v>
          </cell>
          <cell r="J42">
            <v>37262</v>
          </cell>
          <cell r="K42">
            <v>1.0442800291463483</v>
          </cell>
          <cell r="L42">
            <v>36967</v>
          </cell>
          <cell r="M42">
            <v>0.9920830873275723</v>
          </cell>
          <cell r="N42">
            <v>38116</v>
          </cell>
          <cell r="O42">
            <v>1.0310817756377308</v>
          </cell>
          <cell r="P42">
            <v>39931</v>
          </cell>
          <cell r="Q42">
            <v>1.0476177982999266</v>
          </cell>
          <cell r="R42">
            <v>40863</v>
          </cell>
          <cell r="S42">
            <v>1.023340261951867</v>
          </cell>
          <cell r="T42">
            <v>41750</v>
          </cell>
          <cell r="U42">
            <v>1.0217066784132345</v>
          </cell>
          <cell r="V42">
            <v>43309</v>
          </cell>
          <cell r="W42">
            <v>1.0373413173652695</v>
          </cell>
          <cell r="X42">
            <v>44003</v>
          </cell>
          <cell r="Y42">
            <v>1.0160243829227182</v>
          </cell>
          <cell r="Z42">
            <v>43663</v>
          </cell>
          <cell r="AA42">
            <v>0.9922732540963116</v>
          </cell>
          <cell r="AB42">
            <v>43253</v>
          </cell>
          <cell r="AC42">
            <v>0.9906098985410988</v>
          </cell>
          <cell r="AD42">
            <v>42748</v>
          </cell>
          <cell r="AE42">
            <v>0.9883245092825931</v>
          </cell>
          <cell r="AF42">
            <v>42341</v>
          </cell>
          <cell r="AG42">
            <v>0.9904790867409001</v>
          </cell>
          <cell r="AH42">
            <v>41648</v>
          </cell>
          <cell r="AI42">
            <v>0.9836328853829621</v>
          </cell>
          <cell r="AJ42">
            <v>41116</v>
          </cell>
          <cell r="AK42">
            <v>0.9872262773722628</v>
          </cell>
          <cell r="AL42">
            <v>40354</v>
          </cell>
          <cell r="AM42">
            <v>0.9814670687810099</v>
          </cell>
          <cell r="AN42">
            <v>38998</v>
          </cell>
          <cell r="AO42">
            <v>0.9663973831590424</v>
          </cell>
          <cell r="AP42">
            <v>37575</v>
          </cell>
          <cell r="AQ42">
            <v>0.9635109492794502</v>
          </cell>
          <cell r="AR42">
            <v>36306</v>
          </cell>
          <cell r="AS42">
            <v>0.9662275449101796</v>
          </cell>
          <cell r="AT42">
            <v>35645</v>
          </cell>
          <cell r="AU42">
            <v>0.9817936429240346</v>
          </cell>
          <cell r="AV42">
            <v>36009</v>
          </cell>
          <cell r="AW42">
            <v>1.0102118109131715</v>
          </cell>
          <cell r="AX42">
            <v>37559</v>
          </cell>
          <cell r="AY42">
            <v>1.0430447943569663</v>
          </cell>
          <cell r="AZ42">
            <v>38628</v>
          </cell>
          <cell r="BA42">
            <v>1.0284618866316995</v>
          </cell>
          <cell r="BB42">
            <v>39215</v>
          </cell>
          <cell r="BC42">
            <v>1.015196230713472</v>
          </cell>
          <cell r="BD42">
            <v>39176</v>
          </cell>
          <cell r="BE42">
            <v>0.9990054825959455</v>
          </cell>
          <cell r="BF42">
            <v>38440</v>
          </cell>
          <cell r="BG42">
            <v>0.9812129875433939</v>
          </cell>
          <cell r="BH42">
            <v>37607</v>
          </cell>
          <cell r="BI42">
            <v>0.9783298647242455</v>
          </cell>
          <cell r="BJ42">
            <v>37426</v>
          </cell>
          <cell r="BK42">
            <v>0.9951870662376685</v>
          </cell>
          <cell r="BL42">
            <v>37847</v>
          </cell>
          <cell r="BM42">
            <v>1.0112488644258002</v>
          </cell>
          <cell r="BN42">
            <v>38832</v>
          </cell>
          <cell r="BO42">
            <v>1.0260258408856713</v>
          </cell>
          <cell r="BP42">
            <v>40834</v>
          </cell>
          <cell r="BQ42">
            <v>1.051555418211784</v>
          </cell>
          <cell r="BR42">
            <v>43002</v>
          </cell>
          <cell r="BS42">
            <v>1.0530930107263554</v>
          </cell>
          <cell r="BT42">
            <v>44736</v>
          </cell>
          <cell r="BU42">
            <v>1.0403237058741455</v>
          </cell>
          <cell r="BV42">
            <v>46052</v>
          </cell>
          <cell r="BW42">
            <v>1.029417024320458</v>
          </cell>
          <cell r="BX42">
            <v>46882</v>
          </cell>
          <cell r="BY42">
            <v>1.0180231043168593</v>
          </cell>
          <cell r="BZ42">
            <v>46844</v>
          </cell>
          <cell r="CA42">
            <v>0.9991894543748133</v>
          </cell>
          <cell r="CB42">
            <v>46178</v>
          </cell>
          <cell r="CC42">
            <v>0.9857825975578516</v>
          </cell>
          <cell r="CD42">
            <v>44667</v>
          </cell>
          <cell r="CE42">
            <v>0.9672787907661657</v>
          </cell>
          <cell r="CF42">
            <v>42745</v>
          </cell>
          <cell r="CG42">
            <v>0.9569704703696241</v>
          </cell>
          <cell r="CH42">
            <v>41410</v>
          </cell>
          <cell r="CI42">
            <v>0.968768276991461</v>
          </cell>
          <cell r="CJ42">
            <v>39852</v>
          </cell>
          <cell r="CK42">
            <v>0.9623762376237623</v>
          </cell>
          <cell r="CL42">
            <v>38332</v>
          </cell>
          <cell r="CM42">
            <v>0.9618588778480377</v>
          </cell>
          <cell r="CN42">
            <v>38023</v>
          </cell>
        </row>
        <row r="43">
          <cell r="B43" t="str">
            <v> 70-74</v>
          </cell>
          <cell r="C43">
            <v>25054</v>
          </cell>
          <cell r="D43">
            <v>24239</v>
          </cell>
          <cell r="E43">
            <v>0.9674702642292647</v>
          </cell>
          <cell r="F43">
            <v>23815</v>
          </cell>
          <cell r="G43">
            <v>0.9825075291884979</v>
          </cell>
          <cell r="H43">
            <v>24091</v>
          </cell>
          <cell r="I43">
            <v>1.0115893344530758</v>
          </cell>
          <cell r="J43">
            <v>24869</v>
          </cell>
          <cell r="K43">
            <v>1.0322942177576688</v>
          </cell>
          <cell r="L43">
            <v>26872</v>
          </cell>
          <cell r="M43">
            <v>1.0805420402911254</v>
          </cell>
          <cell r="N43">
            <v>28717</v>
          </cell>
          <cell r="O43">
            <v>1.0686588270318547</v>
          </cell>
          <cell r="P43">
            <v>30407</v>
          </cell>
          <cell r="Q43">
            <v>1.0588501584427343</v>
          </cell>
          <cell r="R43">
            <v>32397</v>
          </cell>
          <cell r="S43">
            <v>1.065445456638274</v>
          </cell>
          <cell r="T43">
            <v>33859</v>
          </cell>
          <cell r="U43">
            <v>1.045127635274871</v>
          </cell>
          <cell r="V43">
            <v>33628</v>
          </cell>
          <cell r="W43">
            <v>0.9931775894149266</v>
          </cell>
          <cell r="X43">
            <v>34728</v>
          </cell>
          <cell r="Y43">
            <v>1.032710836207922</v>
          </cell>
          <cell r="Z43">
            <v>36438</v>
          </cell>
          <cell r="AA43">
            <v>1.049239806496199</v>
          </cell>
          <cell r="AB43">
            <v>37347</v>
          </cell>
          <cell r="AC43">
            <v>1.0249464844393217</v>
          </cell>
          <cell r="AD43">
            <v>38204</v>
          </cell>
          <cell r="AE43">
            <v>1.0229469569175569</v>
          </cell>
          <cell r="AF43">
            <v>39651</v>
          </cell>
          <cell r="AG43">
            <v>1.0378756151188357</v>
          </cell>
          <cell r="AH43">
            <v>40330</v>
          </cell>
          <cell r="AI43">
            <v>1.0171244104814507</v>
          </cell>
          <cell r="AJ43">
            <v>40065</v>
          </cell>
          <cell r="AK43">
            <v>0.9934292090255393</v>
          </cell>
          <cell r="AL43">
            <v>39728</v>
          </cell>
          <cell r="AM43">
            <v>0.9915886684138275</v>
          </cell>
          <cell r="AN43">
            <v>39301</v>
          </cell>
          <cell r="AO43">
            <v>0.9892519130084575</v>
          </cell>
          <cell r="AP43">
            <v>38967</v>
          </cell>
          <cell r="AQ43">
            <v>0.9915014885117427</v>
          </cell>
          <cell r="AR43">
            <v>38381</v>
          </cell>
          <cell r="AS43">
            <v>0.9849616342033002</v>
          </cell>
          <cell r="AT43">
            <v>37934</v>
          </cell>
          <cell r="AU43">
            <v>0.9883536124645007</v>
          </cell>
          <cell r="AV43">
            <v>37263</v>
          </cell>
          <cell r="AW43">
            <v>0.9823113829282438</v>
          </cell>
          <cell r="AX43">
            <v>36032</v>
          </cell>
          <cell r="AY43">
            <v>0.9669645492848133</v>
          </cell>
          <cell r="AZ43">
            <v>34747</v>
          </cell>
          <cell r="BA43">
            <v>0.9643372557726465</v>
          </cell>
          <cell r="BB43">
            <v>33616</v>
          </cell>
          <cell r="BC43">
            <v>0.9674504273750252</v>
          </cell>
          <cell r="BD43">
            <v>33050</v>
          </cell>
          <cell r="BE43">
            <v>0.9831627796287482</v>
          </cell>
          <cell r="BF43">
            <v>33437</v>
          </cell>
          <cell r="BG43">
            <v>1.0117095310136157</v>
          </cell>
          <cell r="BH43">
            <v>34917</v>
          </cell>
          <cell r="BI43">
            <v>1.0442623441098184</v>
          </cell>
          <cell r="BJ43">
            <v>35938</v>
          </cell>
          <cell r="BK43">
            <v>1.0292407709711602</v>
          </cell>
          <cell r="BL43">
            <v>36505</v>
          </cell>
          <cell r="BM43">
            <v>1.0157771717958706</v>
          </cell>
          <cell r="BN43">
            <v>36487</v>
          </cell>
          <cell r="BO43">
            <v>0.999506916860704</v>
          </cell>
          <cell r="BP43">
            <v>35824</v>
          </cell>
          <cell r="BQ43">
            <v>0.9818291446268534</v>
          </cell>
          <cell r="BR43">
            <v>35090</v>
          </cell>
          <cell r="BS43">
            <v>0.9795109423849933</v>
          </cell>
          <cell r="BT43">
            <v>34958</v>
          </cell>
          <cell r="BU43">
            <v>0.9962382445141066</v>
          </cell>
          <cell r="BV43">
            <v>35391</v>
          </cell>
          <cell r="BW43">
            <v>1.0123862921219748</v>
          </cell>
          <cell r="BX43">
            <v>36350</v>
          </cell>
          <cell r="BY43">
            <v>1.0270972846203836</v>
          </cell>
          <cell r="BZ43">
            <v>38260</v>
          </cell>
          <cell r="CA43">
            <v>1.052544704264099</v>
          </cell>
          <cell r="CB43">
            <v>40333</v>
          </cell>
          <cell r="CC43">
            <v>1.0541819132253005</v>
          </cell>
          <cell r="CD43">
            <v>41985</v>
          </cell>
          <cell r="CE43">
            <v>1.0409590161902165</v>
          </cell>
          <cell r="CF43">
            <v>43246</v>
          </cell>
          <cell r="CG43">
            <v>1.030034536143861</v>
          </cell>
          <cell r="CH43">
            <v>44045</v>
          </cell>
          <cell r="CI43">
            <v>1.0184756971743052</v>
          </cell>
          <cell r="CJ43">
            <v>44038</v>
          </cell>
          <cell r="CK43">
            <v>0.9998410716312862</v>
          </cell>
          <cell r="CL43">
            <v>43446</v>
          </cell>
          <cell r="CM43">
            <v>0.9865570643535129</v>
          </cell>
          <cell r="CN43">
            <v>42044</v>
          </cell>
        </row>
        <row r="44">
          <cell r="B44" t="str">
            <v> 75-79</v>
          </cell>
          <cell r="C44">
            <v>22463</v>
          </cell>
          <cell r="D44">
            <v>22638</v>
          </cell>
          <cell r="E44">
            <v>1.007790588968526</v>
          </cell>
          <cell r="F44">
            <v>22514</v>
          </cell>
          <cell r="G44">
            <v>0.9945224843184027</v>
          </cell>
          <cell r="H44">
            <v>22056</v>
          </cell>
          <cell r="I44">
            <v>0.9796571022474905</v>
          </cell>
          <cell r="J44">
            <v>21599</v>
          </cell>
          <cell r="K44">
            <v>0.9792800145085238</v>
          </cell>
          <cell r="L44">
            <v>20857</v>
          </cell>
          <cell r="M44">
            <v>0.9656465577110052</v>
          </cell>
          <cell r="N44">
            <v>20256</v>
          </cell>
          <cell r="O44">
            <v>0.9711847341420147</v>
          </cell>
          <cell r="P44">
            <v>19976</v>
          </cell>
          <cell r="Q44">
            <v>0.9861769352290679</v>
          </cell>
          <cell r="R44">
            <v>20281</v>
          </cell>
          <cell r="S44">
            <v>1.0152683219863836</v>
          </cell>
          <cell r="T44">
            <v>21023</v>
          </cell>
          <cell r="U44">
            <v>1.0365859671613826</v>
          </cell>
          <cell r="V44">
            <v>22819</v>
          </cell>
          <cell r="W44">
            <v>1.085430243067117</v>
          </cell>
          <cell r="X44">
            <v>24455</v>
          </cell>
          <cell r="Y44">
            <v>1.0716946404312195</v>
          </cell>
          <cell r="Z44">
            <v>25936</v>
          </cell>
          <cell r="AA44">
            <v>1.060560212635453</v>
          </cell>
          <cell r="AB44">
            <v>27690</v>
          </cell>
          <cell r="AC44">
            <v>1.0676280074028377</v>
          </cell>
          <cell r="AD44">
            <v>28989</v>
          </cell>
          <cell r="AE44">
            <v>1.0469122426868906</v>
          </cell>
          <cell r="AF44">
            <v>28847</v>
          </cell>
          <cell r="AG44">
            <v>0.9951015902583739</v>
          </cell>
          <cell r="AH44">
            <v>29886</v>
          </cell>
          <cell r="AI44">
            <v>1.0360176101501022</v>
          </cell>
          <cell r="AJ44">
            <v>31447</v>
          </cell>
          <cell r="AK44">
            <v>1.0522318142273974</v>
          </cell>
          <cell r="AL44">
            <v>32321</v>
          </cell>
          <cell r="AM44">
            <v>1.0277927942252043</v>
          </cell>
          <cell r="AN44">
            <v>33138</v>
          </cell>
          <cell r="AO44">
            <v>1.0252776832399988</v>
          </cell>
          <cell r="AP44">
            <v>34428</v>
          </cell>
          <cell r="AQ44">
            <v>1.0389281187760275</v>
          </cell>
          <cell r="AR44">
            <v>35096</v>
          </cell>
          <cell r="AS44">
            <v>1.0194028116649239</v>
          </cell>
          <cell r="AT44">
            <v>34943</v>
          </cell>
          <cell r="AU44">
            <v>0.9956405288351949</v>
          </cell>
          <cell r="AV44">
            <v>34715</v>
          </cell>
          <cell r="AW44">
            <v>0.9934750880004579</v>
          </cell>
          <cell r="AX44">
            <v>34402</v>
          </cell>
          <cell r="AY44">
            <v>0.9909837246147198</v>
          </cell>
          <cell r="AZ44">
            <v>34176</v>
          </cell>
          <cell r="BA44">
            <v>0.993430614499157</v>
          </cell>
          <cell r="BB44">
            <v>33749</v>
          </cell>
          <cell r="BC44">
            <v>0.9875058520599251</v>
          </cell>
          <cell r="BD44">
            <v>33428</v>
          </cell>
          <cell r="BE44">
            <v>0.9904886070698391</v>
          </cell>
          <cell r="BF44">
            <v>32891</v>
          </cell>
          <cell r="BG44">
            <v>0.9839356228311595</v>
          </cell>
          <cell r="BH44">
            <v>31841</v>
          </cell>
          <cell r="BI44">
            <v>0.9680763734760269</v>
          </cell>
          <cell r="BJ44">
            <v>30755</v>
          </cell>
          <cell r="BK44">
            <v>0.9658930309977701</v>
          </cell>
          <cell r="BL44">
            <v>29824</v>
          </cell>
          <cell r="BM44">
            <v>0.9697284994309868</v>
          </cell>
          <cell r="BN44">
            <v>29401</v>
          </cell>
          <cell r="BO44">
            <v>0.9858167918454935</v>
          </cell>
          <cell r="BP44">
            <v>29829</v>
          </cell>
          <cell r="BQ44">
            <v>1.0145573279820415</v>
          </cell>
          <cell r="BR44">
            <v>31215</v>
          </cell>
          <cell r="BS44">
            <v>1.046464849642965</v>
          </cell>
          <cell r="BT44">
            <v>32169</v>
          </cell>
          <cell r="BU44">
            <v>1.030562229697261</v>
          </cell>
          <cell r="BV44">
            <v>32711</v>
          </cell>
          <cell r="BW44">
            <v>1.0168485187602971</v>
          </cell>
          <cell r="BX44">
            <v>32723</v>
          </cell>
          <cell r="BY44">
            <v>1.0003668490721775</v>
          </cell>
          <cell r="BZ44">
            <v>32172</v>
          </cell>
          <cell r="CA44">
            <v>0.9831616905540446</v>
          </cell>
          <cell r="CB44">
            <v>31575</v>
          </cell>
          <cell r="CC44">
            <v>0.9814434912346139</v>
          </cell>
          <cell r="CD44">
            <v>31520</v>
          </cell>
          <cell r="CE44">
            <v>0.9982581155977831</v>
          </cell>
          <cell r="CF44">
            <v>31972</v>
          </cell>
          <cell r="CG44">
            <v>1.0143401015228426</v>
          </cell>
          <cell r="CH44">
            <v>32893</v>
          </cell>
          <cell r="CI44">
            <v>1.0288064556486927</v>
          </cell>
          <cell r="CJ44">
            <v>34678</v>
          </cell>
          <cell r="CK44">
            <v>1.0542668652904874</v>
          </cell>
          <cell r="CL44">
            <v>36614</v>
          </cell>
          <cell r="CM44">
            <v>1.0558279024165176</v>
          </cell>
          <cell r="CN44">
            <v>38160</v>
          </cell>
        </row>
        <row r="45">
          <cell r="B45" t="str">
            <v> 80-84</v>
          </cell>
          <cell r="C45">
            <v>16747</v>
          </cell>
          <cell r="D45">
            <v>16609</v>
          </cell>
          <cell r="E45">
            <v>0.9917597181584762</v>
          </cell>
          <cell r="F45">
            <v>16361</v>
          </cell>
          <cell r="G45">
            <v>0.9850683364440965</v>
          </cell>
          <cell r="H45">
            <v>16201</v>
          </cell>
          <cell r="I45">
            <v>0.9902206466597396</v>
          </cell>
          <cell r="J45">
            <v>16108</v>
          </cell>
          <cell r="K45">
            <v>0.9942596136040985</v>
          </cell>
          <cell r="L45">
            <v>16282</v>
          </cell>
          <cell r="M45">
            <v>1.0108020859200397</v>
          </cell>
          <cell r="N45">
            <v>16504</v>
          </cell>
          <cell r="O45">
            <v>1.0136346886131924</v>
          </cell>
          <cell r="P45">
            <v>16486</v>
          </cell>
          <cell r="Q45">
            <v>0.9989093553078041</v>
          </cell>
          <cell r="R45">
            <v>16209</v>
          </cell>
          <cell r="S45">
            <v>0.9831978648550285</v>
          </cell>
          <cell r="T45">
            <v>15942</v>
          </cell>
          <cell r="U45">
            <v>0.9835276698130668</v>
          </cell>
          <cell r="V45">
            <v>15480</v>
          </cell>
          <cell r="W45">
            <v>0.9710199473089951</v>
          </cell>
          <cell r="X45">
            <v>15132</v>
          </cell>
          <cell r="Y45">
            <v>0.9775193798449613</v>
          </cell>
          <cell r="Z45">
            <v>15013</v>
          </cell>
          <cell r="AA45">
            <v>0.9921358710018504</v>
          </cell>
          <cell r="AB45">
            <v>15335</v>
          </cell>
          <cell r="AC45">
            <v>1.0214480783321123</v>
          </cell>
          <cell r="AD45">
            <v>16002</v>
          </cell>
          <cell r="AE45">
            <v>1.043495272253016</v>
          </cell>
          <cell r="AF45">
            <v>17496</v>
          </cell>
          <cell r="AG45">
            <v>1.0933633295838021</v>
          </cell>
          <cell r="AH45">
            <v>18838</v>
          </cell>
          <cell r="AI45">
            <v>1.0767032464563329</v>
          </cell>
          <cell r="AJ45">
            <v>20032</v>
          </cell>
          <cell r="AK45">
            <v>1.063382524684149</v>
          </cell>
          <cell r="AL45">
            <v>21460</v>
          </cell>
          <cell r="AM45">
            <v>1.0712859424920127</v>
          </cell>
          <cell r="AN45">
            <v>22532</v>
          </cell>
          <cell r="AO45">
            <v>1.0499534016775396</v>
          </cell>
          <cell r="AP45">
            <v>22498</v>
          </cell>
          <cell r="AQ45">
            <v>0.9984910349724836</v>
          </cell>
          <cell r="AR45">
            <v>23426</v>
          </cell>
          <cell r="AS45">
            <v>1.041248110943195</v>
          </cell>
          <cell r="AT45">
            <v>24765</v>
          </cell>
          <cell r="AU45">
            <v>1.0571587125416204</v>
          </cell>
          <cell r="AV45">
            <v>25569</v>
          </cell>
          <cell r="AW45">
            <v>1.032465172622653</v>
          </cell>
          <cell r="AX45">
            <v>26312</v>
          </cell>
          <cell r="AY45">
            <v>1.0290586256795338</v>
          </cell>
          <cell r="AZ45">
            <v>27384</v>
          </cell>
          <cell r="BA45">
            <v>1.0407418668288233</v>
          </cell>
          <cell r="BB45">
            <v>28019</v>
          </cell>
          <cell r="BC45">
            <v>1.0231887233420975</v>
          </cell>
          <cell r="BD45">
            <v>27998</v>
          </cell>
          <cell r="BE45">
            <v>0.9992505085834612</v>
          </cell>
          <cell r="BF45">
            <v>27903</v>
          </cell>
          <cell r="BG45">
            <v>0.9966069004928924</v>
          </cell>
          <cell r="BH45">
            <v>27733</v>
          </cell>
          <cell r="BI45">
            <v>0.9939074651471168</v>
          </cell>
          <cell r="BJ45">
            <v>27641</v>
          </cell>
          <cell r="BK45">
            <v>0.9966826524357264</v>
          </cell>
          <cell r="BL45">
            <v>27411</v>
          </cell>
          <cell r="BM45">
            <v>0.9916790275315654</v>
          </cell>
          <cell r="BN45">
            <v>27241</v>
          </cell>
          <cell r="BO45">
            <v>0.9937981102477108</v>
          </cell>
          <cell r="BP45">
            <v>26879</v>
          </cell>
          <cell r="BQ45">
            <v>0.9867112073712418</v>
          </cell>
          <cell r="BR45">
            <v>26073</v>
          </cell>
          <cell r="BS45">
            <v>0.9700137653930577</v>
          </cell>
          <cell r="BT45">
            <v>25253</v>
          </cell>
          <cell r="BU45">
            <v>0.9685498408315115</v>
          </cell>
          <cell r="BV45">
            <v>24585</v>
          </cell>
          <cell r="BW45">
            <v>0.9735476973032907</v>
          </cell>
          <cell r="BX45">
            <v>24344</v>
          </cell>
          <cell r="BY45">
            <v>0.9901972747610331</v>
          </cell>
          <cell r="BZ45">
            <v>24813</v>
          </cell>
          <cell r="CA45">
            <v>1.0192655274400262</v>
          </cell>
          <cell r="CB45">
            <v>26058</v>
          </cell>
          <cell r="CC45">
            <v>1.0501753113287389</v>
          </cell>
          <cell r="CD45">
            <v>26915</v>
          </cell>
          <cell r="CE45">
            <v>1.032888172538184</v>
          </cell>
          <cell r="CF45">
            <v>27415</v>
          </cell>
          <cell r="CG45">
            <v>1.0185770016719302</v>
          </cell>
          <cell r="CH45">
            <v>27471</v>
          </cell>
          <cell r="CI45">
            <v>1.0020426773664053</v>
          </cell>
          <cell r="CJ45">
            <v>27066</v>
          </cell>
          <cell r="CK45">
            <v>0.9852571802992246</v>
          </cell>
          <cell r="CL45">
            <v>26657</v>
          </cell>
          <cell r="CM45">
            <v>0.9848887903642947</v>
          </cell>
          <cell r="CN45">
            <v>26700</v>
          </cell>
        </row>
        <row r="46">
          <cell r="B46" t="str">
            <v> 85-89</v>
          </cell>
          <cell r="C46">
            <v>5354</v>
          </cell>
          <cell r="D46">
            <v>6481</v>
          </cell>
          <cell r="E46">
            <v>1.210496824803885</v>
          </cell>
          <cell r="F46">
            <v>7590</v>
          </cell>
          <cell r="G46">
            <v>1.171115568585095</v>
          </cell>
          <cell r="H46">
            <v>8542</v>
          </cell>
          <cell r="I46">
            <v>1.1254281949934124</v>
          </cell>
          <cell r="J46">
            <v>9094</v>
          </cell>
          <cell r="K46">
            <v>1.0646218684148911</v>
          </cell>
          <cell r="L46">
            <v>9370</v>
          </cell>
          <cell r="M46">
            <v>1.0303496811084232</v>
          </cell>
          <cell r="N46">
            <v>9370</v>
          </cell>
          <cell r="O46">
            <v>1</v>
          </cell>
          <cell r="P46">
            <v>9326</v>
          </cell>
          <cell r="Q46">
            <v>0.9953041622198506</v>
          </cell>
          <cell r="R46">
            <v>9341</v>
          </cell>
          <cell r="S46">
            <v>1.0016084066051898</v>
          </cell>
          <cell r="T46">
            <v>9397</v>
          </cell>
          <cell r="U46">
            <v>1.005995075473718</v>
          </cell>
          <cell r="V46">
            <v>9619</v>
          </cell>
          <cell r="W46">
            <v>1.023624561030116</v>
          </cell>
          <cell r="X46">
            <v>9846</v>
          </cell>
          <cell r="Y46">
            <v>1.0235991267283502</v>
          </cell>
          <cell r="Z46">
            <v>9906</v>
          </cell>
          <cell r="AA46">
            <v>1.0060938452163315</v>
          </cell>
          <cell r="AB46">
            <v>9803</v>
          </cell>
          <cell r="AC46">
            <v>0.9896022612558045</v>
          </cell>
          <cell r="AD46">
            <v>9716</v>
          </cell>
          <cell r="AE46">
            <v>0.991125165765582</v>
          </cell>
          <cell r="AF46">
            <v>9525</v>
          </cell>
          <cell r="AG46">
            <v>0.9803417044051049</v>
          </cell>
          <cell r="AH46">
            <v>9414</v>
          </cell>
          <cell r="AI46">
            <v>0.9883464566929134</v>
          </cell>
          <cell r="AJ46">
            <v>9436</v>
          </cell>
          <cell r="AK46">
            <v>1.0023369449755684</v>
          </cell>
          <cell r="AL46">
            <v>9740</v>
          </cell>
          <cell r="AM46">
            <v>1.0322170411191183</v>
          </cell>
          <cell r="AN46">
            <v>10279</v>
          </cell>
          <cell r="AO46">
            <v>1.0553388090349076</v>
          </cell>
          <cell r="AP46">
            <v>11380</v>
          </cell>
          <cell r="AQ46">
            <v>1.1071115867302266</v>
          </cell>
          <cell r="AR46">
            <v>12349</v>
          </cell>
          <cell r="AS46">
            <v>1.0851493848857645</v>
          </cell>
          <cell r="AT46">
            <v>13195</v>
          </cell>
          <cell r="AU46">
            <v>1.0685075714632764</v>
          </cell>
          <cell r="AV46">
            <v>14220</v>
          </cell>
          <cell r="AW46">
            <v>1.0776809397499052</v>
          </cell>
          <cell r="AX46">
            <v>15008</v>
          </cell>
          <cell r="AY46">
            <v>1.0554149085794655</v>
          </cell>
          <cell r="AZ46">
            <v>15070</v>
          </cell>
          <cell r="BA46">
            <v>1.004131130063966</v>
          </cell>
          <cell r="BB46">
            <v>15829</v>
          </cell>
          <cell r="BC46">
            <v>1.0503649635036496</v>
          </cell>
          <cell r="BD46">
            <v>16870</v>
          </cell>
          <cell r="BE46">
            <v>1.0657653673636995</v>
          </cell>
          <cell r="BF46">
            <v>17553</v>
          </cell>
          <cell r="BG46">
            <v>1.040486069946651</v>
          </cell>
          <cell r="BH46">
            <v>18176</v>
          </cell>
          <cell r="BI46">
            <v>1.035492508403122</v>
          </cell>
          <cell r="BJ46">
            <v>18977</v>
          </cell>
          <cell r="BK46">
            <v>1.044069102112676</v>
          </cell>
          <cell r="BL46">
            <v>19539</v>
          </cell>
          <cell r="BM46">
            <v>1.029614796859356</v>
          </cell>
          <cell r="BN46">
            <v>19644</v>
          </cell>
          <cell r="BO46">
            <v>1.0053738676493167</v>
          </cell>
          <cell r="BP46">
            <v>19685</v>
          </cell>
          <cell r="BQ46">
            <v>1.0020871512930156</v>
          </cell>
          <cell r="BR46">
            <v>19664</v>
          </cell>
          <cell r="BS46">
            <v>0.9989331978663958</v>
          </cell>
          <cell r="BT46">
            <v>19711</v>
          </cell>
          <cell r="BU46">
            <v>1.0023901545972336</v>
          </cell>
          <cell r="BV46">
            <v>19683</v>
          </cell>
          <cell r="BW46">
            <v>0.9985794733904926</v>
          </cell>
          <cell r="BX46">
            <v>19677</v>
          </cell>
          <cell r="BY46">
            <v>0.9996951684194483</v>
          </cell>
          <cell r="BZ46">
            <v>19505</v>
          </cell>
          <cell r="CA46">
            <v>0.9912588301062154</v>
          </cell>
          <cell r="CB46">
            <v>18982</v>
          </cell>
          <cell r="CC46">
            <v>0.9731863624711612</v>
          </cell>
          <cell r="CD46">
            <v>18471</v>
          </cell>
          <cell r="CE46">
            <v>0.973079759772416</v>
          </cell>
          <cell r="CF46">
            <v>18099</v>
          </cell>
          <cell r="CG46">
            <v>0.9798603215851875</v>
          </cell>
          <cell r="CH46">
            <v>18056</v>
          </cell>
          <cell r="CI46">
            <v>0.9976241781313885</v>
          </cell>
          <cell r="CJ46">
            <v>18543</v>
          </cell>
          <cell r="CK46">
            <v>1.0269716437749226</v>
          </cell>
          <cell r="CL46">
            <v>19585</v>
          </cell>
          <cell r="CM46">
            <v>1.0561937119128513</v>
          </cell>
          <cell r="CN46">
            <v>20302</v>
          </cell>
        </row>
        <row r="47">
          <cell r="B47" t="str">
            <v> 90+</v>
          </cell>
          <cell r="C47">
            <v>2298</v>
          </cell>
          <cell r="D47">
            <v>2061</v>
          </cell>
          <cell r="E47">
            <v>0.8968668407310705</v>
          </cell>
          <cell r="F47">
            <v>1889</v>
          </cell>
          <cell r="G47">
            <v>0.9165453663270258</v>
          </cell>
          <cell r="H47">
            <v>1779</v>
          </cell>
          <cell r="I47">
            <v>0.9417681312863949</v>
          </cell>
          <cell r="J47">
            <v>1973</v>
          </cell>
          <cell r="K47">
            <v>1.1090500281056774</v>
          </cell>
          <cell r="L47">
            <v>2312</v>
          </cell>
          <cell r="M47">
            <v>1.17181956411556</v>
          </cell>
          <cell r="N47">
            <v>2755</v>
          </cell>
          <cell r="O47">
            <v>1.1916089965397925</v>
          </cell>
          <cell r="P47">
            <v>3184</v>
          </cell>
          <cell r="Q47">
            <v>1.1557168784029037</v>
          </cell>
          <cell r="R47">
            <v>3550</v>
          </cell>
          <cell r="S47">
            <v>1.1149497487437185</v>
          </cell>
          <cell r="T47">
            <v>3855</v>
          </cell>
          <cell r="U47">
            <v>1.0859154929577466</v>
          </cell>
          <cell r="V47">
            <v>4096</v>
          </cell>
          <cell r="W47">
            <v>1.0625162127107652</v>
          </cell>
          <cell r="X47">
            <v>4260</v>
          </cell>
          <cell r="Y47">
            <v>1.0400390625</v>
          </cell>
          <cell r="Z47">
            <v>4412</v>
          </cell>
          <cell r="AA47">
            <v>1.035680751173709</v>
          </cell>
          <cell r="AB47">
            <v>4575</v>
          </cell>
          <cell r="AC47">
            <v>1.036944696282865</v>
          </cell>
          <cell r="AD47">
            <v>4746</v>
          </cell>
          <cell r="AE47">
            <v>1.0373770491803278</v>
          </cell>
          <cell r="AF47">
            <v>4981</v>
          </cell>
          <cell r="AG47">
            <v>1.0495153813737885</v>
          </cell>
          <cell r="AH47">
            <v>5184</v>
          </cell>
          <cell r="AI47">
            <v>1.0407548685003012</v>
          </cell>
          <cell r="AJ47">
            <v>5308</v>
          </cell>
          <cell r="AK47">
            <v>1.0239197530864197</v>
          </cell>
          <cell r="AL47">
            <v>5362</v>
          </cell>
          <cell r="AM47">
            <v>1.0101733232856067</v>
          </cell>
          <cell r="AN47">
            <v>5445</v>
          </cell>
          <cell r="AO47">
            <v>1.015479298769116</v>
          </cell>
          <cell r="AP47">
            <v>5515</v>
          </cell>
          <cell r="AQ47">
            <v>1.0128558310376492</v>
          </cell>
          <cell r="AR47">
            <v>5615</v>
          </cell>
          <cell r="AS47">
            <v>1.0181323662737987</v>
          </cell>
          <cell r="AT47">
            <v>5751</v>
          </cell>
          <cell r="AU47">
            <v>1.0242208370436332</v>
          </cell>
          <cell r="AV47">
            <v>6006</v>
          </cell>
          <cell r="AW47">
            <v>1.0443401147626499</v>
          </cell>
          <cell r="AX47">
            <v>6398</v>
          </cell>
          <cell r="AY47">
            <v>1.0652680652680653</v>
          </cell>
          <cell r="AZ47">
            <v>7096</v>
          </cell>
          <cell r="BA47">
            <v>1.109096592685214</v>
          </cell>
          <cell r="BB47">
            <v>7716</v>
          </cell>
          <cell r="BC47">
            <v>1.0873731679819616</v>
          </cell>
          <cell r="BD47">
            <v>8267</v>
          </cell>
          <cell r="BE47">
            <v>1.071410057024365</v>
          </cell>
          <cell r="BF47">
            <v>8981</v>
          </cell>
          <cell r="BG47">
            <v>1.086367485182049</v>
          </cell>
          <cell r="BH47">
            <v>9623</v>
          </cell>
          <cell r="BI47">
            <v>1.071484244516201</v>
          </cell>
          <cell r="BJ47">
            <v>10008</v>
          </cell>
          <cell r="BK47">
            <v>1.0400083134157747</v>
          </cell>
          <cell r="BL47">
            <v>10771</v>
          </cell>
          <cell r="BM47">
            <v>1.0762390087929656</v>
          </cell>
          <cell r="BN47">
            <v>11663</v>
          </cell>
          <cell r="BO47">
            <v>1.08281496611271</v>
          </cell>
          <cell r="BP47">
            <v>12425</v>
          </cell>
          <cell r="BQ47">
            <v>1.0653348195147045</v>
          </cell>
          <cell r="BR47">
            <v>13111</v>
          </cell>
          <cell r="BS47">
            <v>1.0552112676056338</v>
          </cell>
          <cell r="BT47">
            <v>13754</v>
          </cell>
          <cell r="BU47">
            <v>1.0490427884982076</v>
          </cell>
          <cell r="BV47">
            <v>14492</v>
          </cell>
          <cell r="BW47">
            <v>1.0536571179293297</v>
          </cell>
          <cell r="BX47">
            <v>15036</v>
          </cell>
          <cell r="BY47">
            <v>1.0375379519735026</v>
          </cell>
          <cell r="BZ47">
            <v>15476</v>
          </cell>
          <cell r="CA47">
            <v>1.0292631018888</v>
          </cell>
          <cell r="CB47">
            <v>15845</v>
          </cell>
          <cell r="CC47">
            <v>1.0238433703799432</v>
          </cell>
          <cell r="CD47">
            <v>16251</v>
          </cell>
          <cell r="CE47">
            <v>1.0256232249921111</v>
          </cell>
          <cell r="CF47">
            <v>16692</v>
          </cell>
          <cell r="CG47">
            <v>1.0271367915820564</v>
          </cell>
          <cell r="CH47">
            <v>17033</v>
          </cell>
          <cell r="CI47">
            <v>1.0204289479990414</v>
          </cell>
          <cell r="CJ47">
            <v>17221</v>
          </cell>
          <cell r="CK47">
            <v>1.011037397992133</v>
          </cell>
          <cell r="CL47">
            <v>17147</v>
          </cell>
          <cell r="CM47">
            <v>0.9957029208524476</v>
          </cell>
          <cell r="CN47">
            <v>17137</v>
          </cell>
        </row>
        <row r="48">
          <cell r="B48" t="str">
            <v>Ženy</v>
          </cell>
          <cell r="C48">
            <v>643042</v>
          </cell>
          <cell r="D48">
            <v>642090</v>
          </cell>
          <cell r="E48">
            <v>0.9985195368265214</v>
          </cell>
          <cell r="F48">
            <v>641108</v>
          </cell>
          <cell r="G48">
            <v>0.9984706193835755</v>
          </cell>
          <cell r="H48">
            <v>640090</v>
          </cell>
          <cell r="I48">
            <v>0.9984121240103071</v>
          </cell>
          <cell r="J48">
            <v>639029</v>
          </cell>
          <cell r="K48">
            <v>0.9983424205971035</v>
          </cell>
          <cell r="L48">
            <v>637908</v>
          </cell>
          <cell r="M48">
            <v>0.9982457760132951</v>
          </cell>
          <cell r="N48">
            <v>636731</v>
          </cell>
          <cell r="O48">
            <v>0.998154906350132</v>
          </cell>
          <cell r="P48">
            <v>635488</v>
          </cell>
          <cell r="Q48">
            <v>0.998047841239079</v>
          </cell>
          <cell r="R48">
            <v>634174</v>
          </cell>
          <cell r="S48">
            <v>0.9979322976987763</v>
          </cell>
          <cell r="T48">
            <v>632777</v>
          </cell>
          <cell r="U48">
            <v>0.9977971345403628</v>
          </cell>
          <cell r="V48">
            <v>631300</v>
          </cell>
          <cell r="W48">
            <v>0.9976658443653925</v>
          </cell>
          <cell r="X48">
            <v>629731</v>
          </cell>
          <cell r="Y48">
            <v>0.997514652304768</v>
          </cell>
          <cell r="Z48">
            <v>628066</v>
          </cell>
          <cell r="AA48">
            <v>0.9973560139170534</v>
          </cell>
          <cell r="AB48">
            <v>626292</v>
          </cell>
          <cell r="AC48">
            <v>0.997175456082641</v>
          </cell>
          <cell r="AD48">
            <v>624408</v>
          </cell>
          <cell r="AE48">
            <v>0.9969918185127704</v>
          </cell>
          <cell r="AF48">
            <v>622379</v>
          </cell>
          <cell r="AG48">
            <v>0.996750522094528</v>
          </cell>
          <cell r="AH48">
            <v>620212</v>
          </cell>
          <cell r="AI48">
            <v>0.9965181987181444</v>
          </cell>
          <cell r="AJ48">
            <v>617899</v>
          </cell>
          <cell r="AK48">
            <v>0.9962706300426306</v>
          </cell>
          <cell r="AL48">
            <v>615435</v>
          </cell>
          <cell r="AM48">
            <v>0.9960122932712304</v>
          </cell>
          <cell r="AN48">
            <v>612812</v>
          </cell>
          <cell r="AO48">
            <v>0.9957379739533826</v>
          </cell>
          <cell r="AP48">
            <v>610045</v>
          </cell>
          <cell r="AQ48">
            <v>0.995484748993166</v>
          </cell>
          <cell r="AR48">
            <v>607119</v>
          </cell>
          <cell r="AS48">
            <v>0.9952036325189125</v>
          </cell>
          <cell r="AT48">
            <v>604056</v>
          </cell>
          <cell r="AU48">
            <v>0.9949548605792274</v>
          </cell>
          <cell r="AV48">
            <v>600866</v>
          </cell>
          <cell r="AW48">
            <v>0.9947190326724674</v>
          </cell>
          <cell r="AX48">
            <v>597560</v>
          </cell>
          <cell r="AY48">
            <v>0.9944979413047168</v>
          </cell>
          <cell r="AZ48">
            <v>594166</v>
          </cell>
          <cell r="BA48">
            <v>0.9943202356248745</v>
          </cell>
          <cell r="BB48">
            <v>590647</v>
          </cell>
          <cell r="BC48">
            <v>0.9940774127095795</v>
          </cell>
          <cell r="BD48">
            <v>587033</v>
          </cell>
          <cell r="BE48">
            <v>0.9938812861150569</v>
          </cell>
          <cell r="BF48">
            <v>583322</v>
          </cell>
          <cell r="BG48">
            <v>0.9936783792393272</v>
          </cell>
          <cell r="BH48">
            <v>579544</v>
          </cell>
          <cell r="BI48">
            <v>0.9935233027384532</v>
          </cell>
          <cell r="BJ48">
            <v>575709</v>
          </cell>
          <cell r="BK48">
            <v>0.9933827284899852</v>
          </cell>
          <cell r="BL48">
            <v>571823</v>
          </cell>
          <cell r="BM48">
            <v>0.9932500620973443</v>
          </cell>
          <cell r="BN48">
            <v>567898</v>
          </cell>
          <cell r="BO48">
            <v>0.9931359878843629</v>
          </cell>
          <cell r="BP48">
            <v>563939</v>
          </cell>
          <cell r="BQ48">
            <v>0.9930286776850773</v>
          </cell>
          <cell r="BR48">
            <v>559959</v>
          </cell>
          <cell r="BS48">
            <v>0.9929424991000799</v>
          </cell>
          <cell r="BT48">
            <v>555953</v>
          </cell>
          <cell r="BU48">
            <v>0.9928459047894578</v>
          </cell>
          <cell r="BV48">
            <v>551916</v>
          </cell>
          <cell r="BW48">
            <v>0.9927385948092734</v>
          </cell>
          <cell r="BX48">
            <v>547880</v>
          </cell>
          <cell r="BY48">
            <v>0.9926872929938614</v>
          </cell>
          <cell r="BZ48">
            <v>543823</v>
          </cell>
          <cell r="CA48">
            <v>0.9925950938161642</v>
          </cell>
          <cell r="CB48">
            <v>539752</v>
          </cell>
          <cell r="CC48">
            <v>0.9925141084507275</v>
          </cell>
          <cell r="CD48">
            <v>535659</v>
          </cell>
          <cell r="CE48">
            <v>0.9924168877558582</v>
          </cell>
          <cell r="CF48">
            <v>531551</v>
          </cell>
          <cell r="CG48">
            <v>0.992330941886536</v>
          </cell>
          <cell r="CH48">
            <v>527430</v>
          </cell>
          <cell r="CI48">
            <v>0.9922472161655231</v>
          </cell>
          <cell r="CJ48">
            <v>523290</v>
          </cell>
          <cell r="CK48">
            <v>0.9921506171435072</v>
          </cell>
          <cell r="CL48">
            <v>519133</v>
          </cell>
          <cell r="CM48">
            <v>0.9920560301171435</v>
          </cell>
          <cell r="CN48">
            <v>514954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látkový kalendář"/>
      <sheetName val="rozpočet projektu"/>
      <sheetName val="stavební rozpočet"/>
      <sheetName val="harmonogram"/>
      <sheetName val="management"/>
      <sheetName val="Provozní výdaje"/>
      <sheetName val="náklady"/>
      <sheetName val="mužstva"/>
      <sheetName val="zimní příprava"/>
    </sheetNames>
    <sheetDataSet>
      <sheetData sheetId="4">
        <row r="9">
          <cell r="F9">
            <v>130.25625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BA-model"/>
      <sheetName val="Majetek"/>
      <sheetName val="ROZPOČET"/>
      <sheetName val="PŘÍJMY A VÝDAJE - investice"/>
      <sheetName val="PŘÍJMY A VÝDAJE - provoz A1"/>
      <sheetName val="PŘÍJMY A VÝDAJE - provoz A0"/>
      <sheetName val="CASH FLOW - investice"/>
      <sheetName val="CASH FLOW - celkem"/>
      <sheetName val="Úvěr"/>
      <sheetName val="Odpisy"/>
      <sheetName val="EFEKTIVNOST-finanční"/>
      <sheetName val="EFEKTIVNOST-ekonomická"/>
      <sheetName val="CITLIVOST"/>
      <sheetName val="ekofunk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BA-model"/>
      <sheetName val="DHM"/>
      <sheetName val="ZH"/>
      <sheetName val="ROZPOČET"/>
      <sheetName val="ROZPOČET (3)"/>
      <sheetName val="DOTACE"/>
      <sheetName val="Obráběcí stroje"/>
      <sheetName val="Ostatní vybavení"/>
      <sheetName val="PROVOZ - A0"/>
      <sheetName val="PROVOZ - A1"/>
      <sheetName val="Výdaje"/>
      <sheetName val="CASH FLOW - realizace"/>
      <sheetName val="CASH FLOW - celkem"/>
      <sheetName val="Úvěr"/>
      <sheetName val="EFEKTIVNOST-finanční"/>
      <sheetName val="EFEKTIVNOST-ekonomická"/>
      <sheetName val="Přínosy"/>
      <sheetName val="PM"/>
      <sheetName val="Škola-sta"/>
      <sheetName val="Škola-vyb"/>
      <sheetName val="Uplat"/>
      <sheetName val="CITLIVOST"/>
      <sheetName val="List2"/>
      <sheetName val="xx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 list"/>
      <sheetName val="obsah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1"/>
      <sheetName val="22"/>
      <sheetName val="24"/>
      <sheetName val="26"/>
      <sheetName val="2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ochy"/>
      <sheetName val="Investice"/>
      <sheetName val="SO 02"/>
      <sheetName val="Definice pojmů1"/>
      <sheetName val="Definice pojmů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BA-model"/>
      <sheetName val="DHM"/>
      <sheetName val="ZH-A1"/>
      <sheetName val="ZH-A0"/>
      <sheetName val="ROZPOČET"/>
      <sheetName val="DOTACE"/>
      <sheetName val="Har A1"/>
      <sheetName val="Har A0"/>
      <sheetName val="PROVOZNÍ PŘÍJMY A VÝDAJE - A0"/>
      <sheetName val="xxA0"/>
      <sheetName val="Provoz"/>
      <sheetName val="PROVOZNÍ PŘÍJMY A VÝDAJE - A1"/>
      <sheetName val="xxA1"/>
      <sheetName val="CASH FLOW - realizace"/>
      <sheetName val="CASH FLOW - celkem"/>
      <sheetName val="Úvěr"/>
      <sheetName val="EFEKTIVNOST-finanční"/>
      <sheetName val="EFEKTIVNOST-ekonomická"/>
      <sheetName val="CITLIVOST"/>
      <sheetName val="Přínosy"/>
      <sheetName val="Emise"/>
      <sheetName val="Emise-A0"/>
      <sheetName val="Emise-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s/financni_trhy/devizovy_trh/kurzy_devizoveho_trhu/denni_kurz.jsp" TargetMode="External" /><Relationship Id="rId2" Type="http://schemas.openxmlformats.org/officeDocument/2006/relationships/hyperlink" Target="http://www.cnb.cz/cs/financni_trhy/devizovy_trh/kurzy_devizoveho_trhu/denni_kurz.j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B1:P4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D46" sqref="D46"/>
    </sheetView>
  </sheetViews>
  <sheetFormatPr defaultColWidth="9.140625" defaultRowHeight="15.75" customHeight="1"/>
  <cols>
    <col min="1" max="1" width="5.7109375" style="2" customWidth="1"/>
    <col min="2" max="2" width="42.28125" style="3" customWidth="1"/>
    <col min="3" max="3" width="41.57421875" style="2" customWidth="1"/>
    <col min="4" max="4" width="33.57421875" style="2" customWidth="1"/>
    <col min="5" max="5" width="18.8515625" style="2" customWidth="1"/>
    <col min="6" max="6" width="18.00390625" style="2" customWidth="1"/>
    <col min="7" max="7" width="24.8515625" style="2" customWidth="1"/>
    <col min="8" max="8" width="35.28125" style="2" customWidth="1"/>
    <col min="9" max="9" width="24.140625" style="2" customWidth="1"/>
    <col min="10" max="10" width="5.7109375" style="1" customWidth="1"/>
    <col min="11" max="13" width="13.8515625" style="1" customWidth="1"/>
    <col min="14" max="16384" width="9.140625" style="1" customWidth="1"/>
  </cols>
  <sheetData>
    <row r="1" spans="2:4" ht="15.75" customHeight="1">
      <c r="B1" s="111"/>
      <c r="C1" s="112"/>
      <c r="D1" s="112"/>
    </row>
    <row r="2" ht="15.75" customHeight="1" thickBot="1"/>
    <row r="3" spans="2:9" ht="48" customHeight="1" thickBot="1" thickTop="1">
      <c r="B3" s="113" t="s">
        <v>2</v>
      </c>
      <c r="C3" s="114" t="s">
        <v>62</v>
      </c>
      <c r="D3" s="114" t="s">
        <v>63</v>
      </c>
      <c r="E3" s="114" t="s">
        <v>64</v>
      </c>
      <c r="F3" s="114" t="s">
        <v>65</v>
      </c>
      <c r="G3" s="114" t="s">
        <v>66</v>
      </c>
      <c r="H3" s="114" t="s">
        <v>67</v>
      </c>
      <c r="I3" s="115" t="s">
        <v>68</v>
      </c>
    </row>
    <row r="4" spans="4:8" ht="15.75" customHeight="1" thickBot="1" thickTop="1">
      <c r="D4" s="3"/>
      <c r="H4" s="3"/>
    </row>
    <row r="5" spans="2:9" ht="15.75" customHeight="1" thickTop="1">
      <c r="B5" s="7"/>
      <c r="C5" s="116"/>
      <c r="D5" s="6"/>
      <c r="E5" s="5"/>
      <c r="F5" s="5"/>
      <c r="G5" s="5"/>
      <c r="H5" s="117"/>
      <c r="I5" s="4"/>
    </row>
    <row r="6" spans="2:11" ht="15.75" customHeight="1">
      <c r="B6" s="108" t="s">
        <v>116</v>
      </c>
      <c r="C6" s="118" t="s">
        <v>37</v>
      </c>
      <c r="D6" s="109"/>
      <c r="E6" s="107"/>
      <c r="F6" s="107"/>
      <c r="G6" s="107"/>
      <c r="H6" s="119" t="s">
        <v>109</v>
      </c>
      <c r="I6" s="132">
        <f>AVERAGE(G7)</f>
        <v>853776</v>
      </c>
      <c r="K6" s="163" t="s">
        <v>121</v>
      </c>
    </row>
    <row r="7" spans="2:9" ht="15.75" customHeight="1">
      <c r="B7" s="133"/>
      <c r="C7" s="118" t="s">
        <v>85</v>
      </c>
      <c r="D7" s="162" t="s">
        <v>118</v>
      </c>
      <c r="E7" s="161">
        <v>705600</v>
      </c>
      <c r="F7" s="122">
        <f>E7*0.21</f>
        <v>148176</v>
      </c>
      <c r="G7" s="159">
        <f>E7+F7</f>
        <v>853776</v>
      </c>
      <c r="H7" s="121"/>
      <c r="I7" s="120"/>
    </row>
    <row r="8" spans="2:9" ht="15.75" customHeight="1">
      <c r="B8" s="134"/>
      <c r="C8" s="118"/>
      <c r="D8" s="158"/>
      <c r="E8" s="160"/>
      <c r="F8" s="122">
        <f>E8*0.21</f>
        <v>0</v>
      </c>
      <c r="G8" s="159">
        <f>E8+F8</f>
        <v>0</v>
      </c>
      <c r="H8" s="121"/>
      <c r="I8" s="123"/>
    </row>
    <row r="9" spans="2:9" ht="15.75" customHeight="1">
      <c r="B9" s="135"/>
      <c r="C9" s="139"/>
      <c r="D9" s="158"/>
      <c r="E9" s="160"/>
      <c r="F9" s="122">
        <f>E9*0.21</f>
        <v>0</v>
      </c>
      <c r="G9" s="159">
        <f>E9+F9</f>
        <v>0</v>
      </c>
      <c r="H9" s="124"/>
      <c r="I9" s="125"/>
    </row>
    <row r="10" spans="2:9" ht="15.75" customHeight="1" thickBot="1">
      <c r="B10" s="136"/>
      <c r="C10" s="126"/>
      <c r="D10" s="138"/>
      <c r="E10" s="130"/>
      <c r="F10" s="128"/>
      <c r="G10" s="128"/>
      <c r="H10" s="127"/>
      <c r="I10" s="129"/>
    </row>
    <row r="11" spans="4:8" ht="15.75" customHeight="1" thickTop="1">
      <c r="D11" s="3"/>
      <c r="H11" s="3"/>
    </row>
    <row r="12" spans="4:8" ht="15.75" customHeight="1" thickBot="1">
      <c r="D12" s="3"/>
      <c r="H12" s="3"/>
    </row>
    <row r="13" spans="2:11" ht="15.75" customHeight="1" thickTop="1">
      <c r="B13" s="7"/>
      <c r="C13" s="116"/>
      <c r="D13" s="6"/>
      <c r="E13" s="5"/>
      <c r="F13" s="5"/>
      <c r="G13" s="5"/>
      <c r="H13" s="117"/>
      <c r="I13" s="4"/>
      <c r="K13" s="163"/>
    </row>
    <row r="14" spans="2:11" ht="15.75" customHeight="1">
      <c r="B14" s="108" t="s">
        <v>114</v>
      </c>
      <c r="C14" s="118" t="s">
        <v>37</v>
      </c>
      <c r="D14" s="109"/>
      <c r="E14" s="107"/>
      <c r="F14" s="107"/>
      <c r="G14" s="107"/>
      <c r="H14" s="119" t="s">
        <v>109</v>
      </c>
      <c r="I14" s="132">
        <f>AVERAGE(G15)</f>
        <v>1010904</v>
      </c>
      <c r="K14" s="163" t="s">
        <v>119</v>
      </c>
    </row>
    <row r="15" spans="2:16" ht="15.75" customHeight="1">
      <c r="B15" s="133"/>
      <c r="C15" s="118" t="s">
        <v>85</v>
      </c>
      <c r="D15" s="137" t="s">
        <v>117</v>
      </c>
      <c r="E15" s="161">
        <f>ROUND((28000+370+2400+150)*27.02,0)</f>
        <v>835458</v>
      </c>
      <c r="F15" s="122">
        <f>E15*0.21</f>
        <v>175446.18</v>
      </c>
      <c r="G15" s="159">
        <f>ROUND(E15+F15,0)</f>
        <v>1010904</v>
      </c>
      <c r="H15" s="121"/>
      <c r="I15" s="120"/>
      <c r="K15" s="164" t="s">
        <v>120</v>
      </c>
      <c r="L15" s="110"/>
      <c r="M15" s="110"/>
      <c r="N15" s="110"/>
      <c r="O15" s="110"/>
      <c r="P15" s="110"/>
    </row>
    <row r="16" spans="2:11" ht="15.75" customHeight="1" thickBot="1">
      <c r="B16" s="136"/>
      <c r="C16" s="126"/>
      <c r="D16" s="138"/>
      <c r="E16" s="130"/>
      <c r="F16" s="128"/>
      <c r="G16" s="128"/>
      <c r="H16" s="127"/>
      <c r="I16" s="129"/>
      <c r="K16" s="163"/>
    </row>
    <row r="17" spans="4:11" ht="15.75" customHeight="1" thickTop="1">
      <c r="D17" s="3"/>
      <c r="H17" s="3"/>
      <c r="K17" s="163"/>
    </row>
    <row r="18" spans="4:11" ht="15.75" customHeight="1" thickBot="1">
      <c r="D18" s="3"/>
      <c r="H18" s="3"/>
      <c r="K18" s="163"/>
    </row>
    <row r="19" spans="2:11" ht="15.75" customHeight="1" thickTop="1">
      <c r="B19" s="7"/>
      <c r="C19" s="116"/>
      <c r="D19" s="6"/>
      <c r="E19" s="5"/>
      <c r="F19" s="5"/>
      <c r="G19" s="5"/>
      <c r="H19" s="117"/>
      <c r="I19" s="4"/>
      <c r="K19" s="163"/>
    </row>
    <row r="20" spans="2:11" ht="15.75" customHeight="1">
      <c r="B20" s="108" t="s">
        <v>115</v>
      </c>
      <c r="C20" s="118" t="s">
        <v>37</v>
      </c>
      <c r="D20" s="109"/>
      <c r="E20" s="107"/>
      <c r="F20" s="107"/>
      <c r="G20" s="107"/>
      <c r="H20" s="119" t="s">
        <v>109</v>
      </c>
      <c r="I20" s="132">
        <f>AVERAGE(G21)</f>
        <v>208262</v>
      </c>
      <c r="K20" s="163" t="s">
        <v>119</v>
      </c>
    </row>
    <row r="21" spans="2:16" ht="15.75" customHeight="1">
      <c r="B21" s="133"/>
      <c r="C21" s="118" t="s">
        <v>85</v>
      </c>
      <c r="D21" s="137" t="s">
        <v>117</v>
      </c>
      <c r="E21" s="161">
        <f>ROUND((4900+120+1200+150)*27.02,0)</f>
        <v>172117</v>
      </c>
      <c r="F21" s="122">
        <f>E21*0.21</f>
        <v>36144.57</v>
      </c>
      <c r="G21" s="159">
        <f>ROUND(E21+F21,0)</f>
        <v>208262</v>
      </c>
      <c r="H21" s="121"/>
      <c r="I21" s="120"/>
      <c r="K21" s="164" t="s">
        <v>120</v>
      </c>
      <c r="L21" s="110"/>
      <c r="M21" s="110"/>
      <c r="N21" s="110"/>
      <c r="O21" s="110"/>
      <c r="P21" s="110"/>
    </row>
    <row r="22" spans="2:11" ht="15.75" customHeight="1" thickBot="1">
      <c r="B22" s="136"/>
      <c r="C22" s="126"/>
      <c r="D22" s="138"/>
      <c r="E22" s="130"/>
      <c r="F22" s="128"/>
      <c r="G22" s="128"/>
      <c r="H22" s="127"/>
      <c r="I22" s="129"/>
      <c r="K22" s="163"/>
    </row>
    <row r="23" spans="4:11" ht="15.75" customHeight="1" thickTop="1">
      <c r="D23" s="3"/>
      <c r="H23" s="3"/>
      <c r="K23" s="163"/>
    </row>
    <row r="24" spans="4:8" ht="15.75" customHeight="1" thickBot="1">
      <c r="D24" s="3"/>
      <c r="H24" s="3"/>
    </row>
    <row r="25" spans="2:9" ht="15.75" customHeight="1" thickTop="1">
      <c r="B25" s="7"/>
      <c r="C25" s="116"/>
      <c r="D25" s="6"/>
      <c r="E25" s="5"/>
      <c r="F25" s="5"/>
      <c r="G25" s="5"/>
      <c r="H25" s="117"/>
      <c r="I25" s="4"/>
    </row>
    <row r="26" spans="2:9" ht="15.75" customHeight="1">
      <c r="B26" s="108" t="s">
        <v>112</v>
      </c>
      <c r="C26" s="118" t="s">
        <v>37</v>
      </c>
      <c r="D26" s="109"/>
      <c r="E26" s="107"/>
      <c r="F26" s="107"/>
      <c r="G26" s="107"/>
      <c r="H26" s="119" t="s">
        <v>109</v>
      </c>
      <c r="I26" s="132">
        <f>AVERAGE(G27:G29)</f>
        <v>72829</v>
      </c>
    </row>
    <row r="27" spans="2:9" ht="15.75" customHeight="1">
      <c r="B27" s="133"/>
      <c r="C27" s="118" t="s">
        <v>85</v>
      </c>
      <c r="D27" s="137" t="s">
        <v>110</v>
      </c>
      <c r="E27" s="131">
        <v>50890</v>
      </c>
      <c r="F27" s="122">
        <f>E27*0.21</f>
        <v>10686.9</v>
      </c>
      <c r="G27" s="159">
        <f>ROUND(E27+F27,0)</f>
        <v>61577</v>
      </c>
      <c r="H27" s="121"/>
      <c r="I27" s="120"/>
    </row>
    <row r="28" spans="2:9" ht="15.75" customHeight="1">
      <c r="B28" s="134"/>
      <c r="C28" s="118"/>
      <c r="D28" s="137" t="s">
        <v>132</v>
      </c>
      <c r="E28" s="131">
        <v>63495</v>
      </c>
      <c r="F28" s="122">
        <f>E28*0.21</f>
        <v>13333.949999999999</v>
      </c>
      <c r="G28" s="159">
        <f>ROUND(E28+F28,0)</f>
        <v>76829</v>
      </c>
      <c r="H28" s="121"/>
      <c r="I28" s="123"/>
    </row>
    <row r="29" spans="2:9" ht="15.75" customHeight="1">
      <c r="B29" s="135"/>
      <c r="C29" s="139"/>
      <c r="D29" s="137" t="s">
        <v>131</v>
      </c>
      <c r="E29" s="131">
        <v>66183</v>
      </c>
      <c r="F29" s="122">
        <f>E29*0.21</f>
        <v>13898.43</v>
      </c>
      <c r="G29" s="159">
        <f>ROUND(E29+F29,0)</f>
        <v>80081</v>
      </c>
      <c r="H29" s="124"/>
      <c r="I29" s="125"/>
    </row>
    <row r="30" spans="2:9" ht="15.75" customHeight="1" thickBot="1">
      <c r="B30" s="136"/>
      <c r="C30" s="126"/>
      <c r="D30" s="138"/>
      <c r="E30" s="130"/>
      <c r="F30" s="128"/>
      <c r="G30" s="128"/>
      <c r="H30" s="127"/>
      <c r="I30" s="129"/>
    </row>
    <row r="31" ht="15.75" customHeight="1" thickTop="1"/>
    <row r="32" ht="15.75" customHeight="1" thickBot="1"/>
    <row r="33" spans="2:9" ht="15.75" customHeight="1" thickTop="1">
      <c r="B33" s="7"/>
      <c r="C33" s="116"/>
      <c r="D33" s="6"/>
      <c r="E33" s="5"/>
      <c r="F33" s="5"/>
      <c r="G33" s="5"/>
      <c r="H33" s="117"/>
      <c r="I33" s="4"/>
    </row>
    <row r="34" spans="2:9" ht="15.75" customHeight="1">
      <c r="B34" s="108" t="s">
        <v>113</v>
      </c>
      <c r="C34" s="118" t="s">
        <v>37</v>
      </c>
      <c r="D34" s="109"/>
      <c r="E34" s="107"/>
      <c r="F34" s="107"/>
      <c r="G34" s="107"/>
      <c r="H34" s="119" t="s">
        <v>109</v>
      </c>
      <c r="I34" s="132">
        <f>AVERAGE(G35)</f>
        <v>95590</v>
      </c>
    </row>
    <row r="35" spans="2:11" ht="15.75" customHeight="1">
      <c r="B35" s="133"/>
      <c r="C35" s="118" t="s">
        <v>85</v>
      </c>
      <c r="D35" s="137" t="s">
        <v>111</v>
      </c>
      <c r="E35" s="131">
        <f>237000/3</f>
        <v>79000</v>
      </c>
      <c r="F35" s="122">
        <f>E35*0.21</f>
        <v>16590</v>
      </c>
      <c r="G35" s="159">
        <f>ROUND(E35+F35,0)</f>
        <v>95590</v>
      </c>
      <c r="H35" s="121"/>
      <c r="I35" s="120"/>
      <c r="K35" s="163" t="s">
        <v>119</v>
      </c>
    </row>
    <row r="36" spans="2:9" ht="15.75" customHeight="1" thickBot="1">
      <c r="B36" s="136"/>
      <c r="C36" s="126"/>
      <c r="D36" s="138"/>
      <c r="E36" s="130"/>
      <c r="F36" s="128"/>
      <c r="G36" s="128"/>
      <c r="H36" s="127"/>
      <c r="I36" s="129"/>
    </row>
    <row r="37" spans="4:8" ht="15.75" customHeight="1" thickTop="1">
      <c r="D37" s="3"/>
      <c r="H37" s="3"/>
    </row>
    <row r="38" spans="4:8" ht="15.75" customHeight="1" thickBot="1">
      <c r="D38" s="3"/>
      <c r="H38" s="3"/>
    </row>
    <row r="39" spans="2:9" ht="15.75" customHeight="1" thickTop="1">
      <c r="B39" s="7"/>
      <c r="C39" s="116"/>
      <c r="D39" s="6"/>
      <c r="E39" s="5"/>
      <c r="F39" s="5"/>
      <c r="G39" s="5"/>
      <c r="H39" s="117"/>
      <c r="I39" s="4"/>
    </row>
    <row r="40" spans="2:9" ht="15.75" customHeight="1">
      <c r="B40" s="108" t="s">
        <v>133</v>
      </c>
      <c r="C40" s="118" t="s">
        <v>37</v>
      </c>
      <c r="D40" s="109"/>
      <c r="E40" s="107"/>
      <c r="F40" s="107"/>
      <c r="G40" s="107"/>
      <c r="H40" s="119" t="s">
        <v>109</v>
      </c>
      <c r="I40" s="132">
        <f>AVERAGE(G41:G43)</f>
        <v>40772.333333333336</v>
      </c>
    </row>
    <row r="41" spans="2:9" ht="15.75" customHeight="1">
      <c r="B41" s="133"/>
      <c r="C41" s="118" t="s">
        <v>85</v>
      </c>
      <c r="D41" s="137" t="s">
        <v>134</v>
      </c>
      <c r="E41" s="131">
        <v>31390</v>
      </c>
      <c r="F41" s="122">
        <f>E41*0.21</f>
        <v>6591.9</v>
      </c>
      <c r="G41" s="159">
        <f>ROUND(E41+F41,0)</f>
        <v>37982</v>
      </c>
      <c r="H41" s="121"/>
      <c r="I41" s="120"/>
    </row>
    <row r="42" spans="2:9" ht="15.75" customHeight="1">
      <c r="B42" s="134"/>
      <c r="C42" s="118"/>
      <c r="D42" s="137" t="s">
        <v>135</v>
      </c>
      <c r="E42" s="131">
        <v>29999</v>
      </c>
      <c r="F42" s="122">
        <f>E42*0.21</f>
        <v>6299.79</v>
      </c>
      <c r="G42" s="159">
        <f>ROUND(E42+F42,0)</f>
        <v>36299</v>
      </c>
      <c r="H42" s="121"/>
      <c r="I42" s="123"/>
    </row>
    <row r="43" spans="2:9" ht="15.75" customHeight="1">
      <c r="B43" s="135"/>
      <c r="C43" s="139"/>
      <c r="D43" s="137" t="s">
        <v>136</v>
      </c>
      <c r="E43" s="131">
        <v>39699</v>
      </c>
      <c r="F43" s="122">
        <f>E43*0.21</f>
        <v>8336.789999999999</v>
      </c>
      <c r="G43" s="159">
        <f>ROUND(E43+F43,0)</f>
        <v>48036</v>
      </c>
      <c r="H43" s="124"/>
      <c r="I43" s="125"/>
    </row>
    <row r="44" spans="2:9" ht="15.75" customHeight="1" thickBot="1">
      <c r="B44" s="136"/>
      <c r="C44" s="126"/>
      <c r="D44" s="138"/>
      <c r="E44" s="130"/>
      <c r="F44" s="128"/>
      <c r="G44" s="128"/>
      <c r="H44" s="127"/>
      <c r="I44" s="129"/>
    </row>
    <row r="45" ht="15.75" customHeight="1" thickTop="1"/>
  </sheetData>
  <sheetProtection/>
  <hyperlinks>
    <hyperlink ref="K15" r:id="rId1" display="http://www.cnb.cz/cs/financni_trhy/devizovy_trh/kurzy_devizoveho_trhu/denni_kurz.jsp"/>
    <hyperlink ref="K21" r:id="rId2" display="http://www.cnb.cz/cs/financni_trhy/devizovy_trh/kurzy_devizoveho_trhu/denni_kurz.jsp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Q113"/>
  <sheetViews>
    <sheetView tabSelected="1" zoomScale="110" zoomScaleNormal="110" zoomScalePageLayoutView="0" workbookViewId="0" topLeftCell="B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2.7109375" style="9" customWidth="1"/>
    <col min="2" max="2" width="11.140625" style="98" customWidth="1"/>
    <col min="3" max="3" width="65.140625" style="9" customWidth="1"/>
    <col min="4" max="4" width="7.8515625" style="9" customWidth="1"/>
    <col min="5" max="5" width="8.00390625" style="10" customWidth="1"/>
    <col min="6" max="6" width="8.28125" style="10" bestFit="1" customWidth="1"/>
    <col min="7" max="7" width="12.7109375" style="11" customWidth="1"/>
    <col min="8" max="8" width="15.28125" style="12" customWidth="1"/>
    <col min="9" max="9" width="3.57421875" style="13" customWidth="1"/>
    <col min="10" max="13" width="12.00390625" style="13" customWidth="1"/>
    <col min="14" max="14" width="9.140625" style="14" customWidth="1"/>
    <col min="15" max="15" width="12.140625" style="14" customWidth="1"/>
    <col min="16" max="16" width="10.57421875" style="14" customWidth="1"/>
    <col min="17" max="17" width="9.140625" style="14" customWidth="1"/>
    <col min="18" max="18" width="10.7109375" style="14" bestFit="1" customWidth="1"/>
    <col min="19" max="16384" width="9.140625" style="14" customWidth="1"/>
  </cols>
  <sheetData>
    <row r="1" spans="1:2" ht="15.75">
      <c r="A1" s="142"/>
      <c r="B1" s="8" t="s">
        <v>72</v>
      </c>
    </row>
    <row r="2" spans="1:2" ht="12.75">
      <c r="A2" s="142"/>
      <c r="B2" s="15" t="s">
        <v>6</v>
      </c>
    </row>
    <row r="3" spans="1:15" ht="15.75">
      <c r="A3" s="142"/>
      <c r="B3" s="16"/>
      <c r="J3" s="15" t="s">
        <v>35</v>
      </c>
      <c r="O3" s="140"/>
    </row>
    <row r="4" spans="1:8" ht="13.5" thickBot="1">
      <c r="A4" s="142"/>
      <c r="B4" s="174" t="s">
        <v>1</v>
      </c>
      <c r="C4" s="176" t="s">
        <v>11</v>
      </c>
      <c r="D4" s="174" t="s">
        <v>7</v>
      </c>
      <c r="E4" s="178" t="s">
        <v>12</v>
      </c>
      <c r="F4" s="174" t="s">
        <v>0</v>
      </c>
      <c r="G4" s="178" t="s">
        <v>33</v>
      </c>
      <c r="H4" s="172" t="s">
        <v>34</v>
      </c>
    </row>
    <row r="5" spans="1:13" ht="13.5" thickBot="1">
      <c r="A5" s="142"/>
      <c r="B5" s="175"/>
      <c r="C5" s="177"/>
      <c r="D5" s="175"/>
      <c r="E5" s="179"/>
      <c r="F5" s="175"/>
      <c r="G5" s="179"/>
      <c r="H5" s="173"/>
      <c r="J5" s="17">
        <v>2015</v>
      </c>
      <c r="K5" s="18">
        <v>2016</v>
      </c>
      <c r="L5" s="18">
        <v>2017</v>
      </c>
      <c r="M5" s="19">
        <v>2018</v>
      </c>
    </row>
    <row r="6" spans="1:13" ht="12.75">
      <c r="A6" s="142"/>
      <c r="B6" s="20">
        <v>1</v>
      </c>
      <c r="C6" s="21" t="s">
        <v>13</v>
      </c>
      <c r="D6" s="21"/>
      <c r="E6" s="22"/>
      <c r="F6" s="22"/>
      <c r="G6" s="23"/>
      <c r="H6" s="24">
        <f>H7+H57</f>
        <v>3896997.333333333</v>
      </c>
      <c r="J6" s="25"/>
      <c r="K6" s="26"/>
      <c r="L6" s="26"/>
      <c r="M6" s="27"/>
    </row>
    <row r="7" spans="1:13" ht="12.75">
      <c r="A7" s="142"/>
      <c r="B7" s="28" t="s">
        <v>14</v>
      </c>
      <c r="C7" s="29" t="s">
        <v>3</v>
      </c>
      <c r="D7" s="29"/>
      <c r="E7" s="30"/>
      <c r="F7" s="30"/>
      <c r="G7" s="31"/>
      <c r="H7" s="32">
        <f>H8+H34</f>
        <v>3896997.333333333</v>
      </c>
      <c r="J7" s="33"/>
      <c r="K7" s="34"/>
      <c r="L7" s="34"/>
      <c r="M7" s="35"/>
    </row>
    <row r="8" spans="1:13" ht="12.75">
      <c r="A8" s="142"/>
      <c r="B8" s="36" t="s">
        <v>15</v>
      </c>
      <c r="C8" s="37" t="s">
        <v>16</v>
      </c>
      <c r="D8" s="37"/>
      <c r="E8" s="38"/>
      <c r="F8" s="38"/>
      <c r="G8" s="39"/>
      <c r="H8" s="40">
        <f>H9+H20</f>
        <v>3416992.333333333</v>
      </c>
      <c r="J8" s="33"/>
      <c r="K8" s="34"/>
      <c r="L8" s="34"/>
      <c r="M8" s="35"/>
    </row>
    <row r="9" spans="1:13" ht="12.75">
      <c r="A9" s="142"/>
      <c r="B9" s="41" t="s">
        <v>17</v>
      </c>
      <c r="C9" s="42" t="s">
        <v>73</v>
      </c>
      <c r="D9" s="42"/>
      <c r="E9" s="43"/>
      <c r="F9" s="43"/>
      <c r="G9" s="44"/>
      <c r="H9" s="45">
        <f>SUM(H10:H12,H14:H16,H18)</f>
        <v>1797455</v>
      </c>
      <c r="J9" s="33"/>
      <c r="K9" s="34"/>
      <c r="L9" s="34"/>
      <c r="M9" s="35"/>
    </row>
    <row r="10" spans="1:13" ht="12.75">
      <c r="A10" s="142"/>
      <c r="B10" s="46" t="s">
        <v>18</v>
      </c>
      <c r="C10" s="47" t="s">
        <v>74</v>
      </c>
      <c r="D10" s="47"/>
      <c r="E10" s="48"/>
      <c r="F10" s="48"/>
      <c r="G10" s="49"/>
      <c r="H10" s="50">
        <v>0</v>
      </c>
      <c r="J10" s="51"/>
      <c r="K10" s="52"/>
      <c r="L10" s="52"/>
      <c r="M10" s="53"/>
    </row>
    <row r="11" spans="1:13" ht="12.75">
      <c r="A11" s="142"/>
      <c r="B11" s="46" t="s">
        <v>20</v>
      </c>
      <c r="C11" s="47" t="s">
        <v>75</v>
      </c>
      <c r="D11" s="47"/>
      <c r="E11" s="48"/>
      <c r="F11" s="48"/>
      <c r="G11" s="49"/>
      <c r="H11" s="50">
        <v>0</v>
      </c>
      <c r="J11" s="51"/>
      <c r="K11" s="52"/>
      <c r="L11" s="52"/>
      <c r="M11" s="53"/>
    </row>
    <row r="12" spans="1:13" ht="12.75">
      <c r="A12" s="142"/>
      <c r="B12" s="46" t="s">
        <v>54</v>
      </c>
      <c r="C12" s="47" t="s">
        <v>76</v>
      </c>
      <c r="D12" s="47"/>
      <c r="E12" s="54"/>
      <c r="F12" s="54"/>
      <c r="G12" s="49"/>
      <c r="H12" s="50">
        <f>SUM(H13)</f>
        <v>1707552</v>
      </c>
      <c r="J12" s="51"/>
      <c r="K12" s="52"/>
      <c r="L12" s="52"/>
      <c r="M12" s="53"/>
    </row>
    <row r="13" spans="1:13" ht="12.75">
      <c r="A13" s="142"/>
      <c r="B13" s="61"/>
      <c r="C13" s="143" t="s">
        <v>116</v>
      </c>
      <c r="D13" s="144" t="s">
        <v>8</v>
      </c>
      <c r="E13" s="145">
        <v>2</v>
      </c>
      <c r="F13" s="145" t="s">
        <v>29</v>
      </c>
      <c r="G13" s="59">
        <f>Průzkum!$I$6</f>
        <v>853776</v>
      </c>
      <c r="H13" s="147">
        <f>E13*G13</f>
        <v>1707552</v>
      </c>
      <c r="J13" s="33"/>
      <c r="K13" s="52"/>
      <c r="L13" s="105">
        <f>$H13</f>
        <v>1707552</v>
      </c>
      <c r="M13" s="35"/>
    </row>
    <row r="14" spans="1:13" ht="12.75">
      <c r="A14" s="142"/>
      <c r="B14" s="46" t="s">
        <v>55</v>
      </c>
      <c r="C14" s="47" t="s">
        <v>77</v>
      </c>
      <c r="D14" s="47"/>
      <c r="E14" s="54"/>
      <c r="F14" s="54"/>
      <c r="G14" s="49"/>
      <c r="H14" s="50">
        <v>0</v>
      </c>
      <c r="J14" s="51"/>
      <c r="K14" s="52"/>
      <c r="L14" s="52"/>
      <c r="M14" s="53"/>
    </row>
    <row r="15" spans="1:13" ht="12.75">
      <c r="A15" s="142"/>
      <c r="B15" s="46" t="s">
        <v>78</v>
      </c>
      <c r="C15" s="47" t="s">
        <v>79</v>
      </c>
      <c r="D15" s="47"/>
      <c r="E15" s="54"/>
      <c r="F15" s="54"/>
      <c r="G15" s="49"/>
      <c r="H15" s="50">
        <v>0</v>
      </c>
      <c r="J15" s="51"/>
      <c r="K15" s="52"/>
      <c r="L15" s="52"/>
      <c r="M15" s="53"/>
    </row>
    <row r="16" spans="1:13" ht="12.75">
      <c r="A16" s="142"/>
      <c r="B16" s="46" t="s">
        <v>80</v>
      </c>
      <c r="C16" s="47" t="s">
        <v>81</v>
      </c>
      <c r="D16" s="47"/>
      <c r="E16" s="54"/>
      <c r="F16" s="54"/>
      <c r="G16" s="49"/>
      <c r="H16" s="50">
        <f>SUM(H17)</f>
        <v>36300</v>
      </c>
      <c r="J16" s="51"/>
      <c r="K16" s="171"/>
      <c r="L16" s="52"/>
      <c r="M16" s="53"/>
    </row>
    <row r="17" spans="1:13" ht="12.75">
      <c r="A17" s="142"/>
      <c r="B17" s="61"/>
      <c r="C17" s="143" t="s">
        <v>127</v>
      </c>
      <c r="D17" s="144" t="s">
        <v>9</v>
      </c>
      <c r="E17" s="145">
        <v>1</v>
      </c>
      <c r="F17" s="145" t="s">
        <v>19</v>
      </c>
      <c r="G17" s="146">
        <f>30000*1.21</f>
        <v>36300</v>
      </c>
      <c r="H17" s="147">
        <f>E17*G17</f>
        <v>36300</v>
      </c>
      <c r="J17" s="33"/>
      <c r="K17" s="52"/>
      <c r="L17" s="105">
        <f>$H17</f>
        <v>36300</v>
      </c>
      <c r="M17" s="35"/>
    </row>
    <row r="18" spans="1:13" ht="12.75">
      <c r="A18" s="142"/>
      <c r="B18" s="46" t="s">
        <v>82</v>
      </c>
      <c r="C18" s="47" t="s">
        <v>69</v>
      </c>
      <c r="D18" s="47"/>
      <c r="E18" s="54"/>
      <c r="F18" s="54"/>
      <c r="G18" s="49"/>
      <c r="H18" s="50">
        <f>H19</f>
        <v>53603</v>
      </c>
      <c r="J18" s="51"/>
      <c r="K18" s="52"/>
      <c r="L18" s="52"/>
      <c r="M18" s="53"/>
    </row>
    <row r="19" spans="1:13" ht="12.75">
      <c r="A19" s="142"/>
      <c r="B19" s="61"/>
      <c r="C19" s="143" t="s">
        <v>128</v>
      </c>
      <c r="D19" s="144" t="s">
        <v>9</v>
      </c>
      <c r="E19" s="145">
        <v>1</v>
      </c>
      <c r="F19" s="145" t="s">
        <v>19</v>
      </c>
      <c r="G19" s="146">
        <f>44300*1.21</f>
        <v>53603</v>
      </c>
      <c r="H19" s="147">
        <f>E19*G19</f>
        <v>53603</v>
      </c>
      <c r="J19" s="33"/>
      <c r="K19" s="105">
        <f>$H19</f>
        <v>53603</v>
      </c>
      <c r="L19" s="168"/>
      <c r="M19" s="35"/>
    </row>
    <row r="20" spans="1:13" ht="12.75">
      <c r="A20" s="142"/>
      <c r="B20" s="41" t="s">
        <v>57</v>
      </c>
      <c r="C20" s="42" t="s">
        <v>83</v>
      </c>
      <c r="D20" s="42"/>
      <c r="E20" s="43"/>
      <c r="F20" s="43"/>
      <c r="G20" s="44"/>
      <c r="H20" s="45">
        <f>H21+H22+H23+H31</f>
        <v>1619537.3333333333</v>
      </c>
      <c r="J20" s="33"/>
      <c r="K20" s="34"/>
      <c r="L20" s="34"/>
      <c r="M20" s="35"/>
    </row>
    <row r="21" spans="1:13" ht="12.75">
      <c r="A21" s="142"/>
      <c r="B21" s="46" t="s">
        <v>58</v>
      </c>
      <c r="C21" s="47" t="s">
        <v>36</v>
      </c>
      <c r="D21" s="47"/>
      <c r="E21" s="48"/>
      <c r="F21" s="48"/>
      <c r="G21" s="49"/>
      <c r="H21" s="50">
        <v>0</v>
      </c>
      <c r="J21" s="51"/>
      <c r="K21" s="52"/>
      <c r="L21" s="52"/>
      <c r="M21" s="53"/>
    </row>
    <row r="22" spans="1:13" ht="12.75">
      <c r="A22" s="142"/>
      <c r="B22" s="46" t="s">
        <v>84</v>
      </c>
      <c r="C22" s="47" t="s">
        <v>53</v>
      </c>
      <c r="D22" s="47"/>
      <c r="E22" s="48"/>
      <c r="F22" s="48"/>
      <c r="G22" s="49"/>
      <c r="H22" s="50">
        <v>0</v>
      </c>
      <c r="J22" s="51"/>
      <c r="K22" s="52"/>
      <c r="L22" s="52"/>
      <c r="M22" s="53"/>
    </row>
    <row r="23" spans="1:13" ht="12.75">
      <c r="A23" s="142"/>
      <c r="B23" s="46" t="s">
        <v>85</v>
      </c>
      <c r="C23" s="47" t="s">
        <v>37</v>
      </c>
      <c r="D23" s="47"/>
      <c r="E23" s="48"/>
      <c r="F23" s="48"/>
      <c r="G23" s="49"/>
      <c r="H23" s="50">
        <f>H24+H30</f>
        <v>1619537.3333333333</v>
      </c>
      <c r="J23" s="51"/>
      <c r="K23" s="52"/>
      <c r="L23" s="52"/>
      <c r="M23" s="53"/>
    </row>
    <row r="24" spans="1:13" ht="12.75">
      <c r="A24" s="142"/>
      <c r="B24" s="148" t="s">
        <v>86</v>
      </c>
      <c r="C24" s="149" t="s">
        <v>27</v>
      </c>
      <c r="D24" s="149"/>
      <c r="E24" s="48"/>
      <c r="F24" s="48"/>
      <c r="G24" s="150"/>
      <c r="H24" s="151">
        <f>SUM(H25:H29)</f>
        <v>1619537.3333333333</v>
      </c>
      <c r="J24" s="51"/>
      <c r="K24" s="52"/>
      <c r="L24" s="52"/>
      <c r="M24" s="53"/>
    </row>
    <row r="25" spans="1:13" ht="12.75">
      <c r="A25" s="142"/>
      <c r="B25" s="61"/>
      <c r="C25" s="143" t="s">
        <v>114</v>
      </c>
      <c r="D25" s="144" t="s">
        <v>8</v>
      </c>
      <c r="E25" s="145">
        <v>1</v>
      </c>
      <c r="F25" s="145" t="s">
        <v>29</v>
      </c>
      <c r="G25" s="146">
        <f>Průzkum!$I$14</f>
        <v>1010904</v>
      </c>
      <c r="H25" s="147">
        <f>E25*G25</f>
        <v>1010904</v>
      </c>
      <c r="J25" s="33"/>
      <c r="K25" s="52"/>
      <c r="L25" s="105">
        <f>$H25</f>
        <v>1010904</v>
      </c>
      <c r="M25" s="35"/>
    </row>
    <row r="26" spans="1:13" ht="12.75">
      <c r="A26" s="142"/>
      <c r="B26" s="61"/>
      <c r="C26" s="143" t="s">
        <v>115</v>
      </c>
      <c r="D26" s="144" t="s">
        <v>8</v>
      </c>
      <c r="E26" s="145">
        <v>1</v>
      </c>
      <c r="F26" s="145" t="s">
        <v>29</v>
      </c>
      <c r="G26" s="146">
        <f>Průzkum!$I$20</f>
        <v>208262</v>
      </c>
      <c r="H26" s="147">
        <f>E26*G26</f>
        <v>208262</v>
      </c>
      <c r="J26" s="33"/>
      <c r="K26" s="52"/>
      <c r="L26" s="105">
        <f>$H26</f>
        <v>208262</v>
      </c>
      <c r="M26" s="35"/>
    </row>
    <row r="27" spans="1:13" ht="12.75">
      <c r="A27" s="142"/>
      <c r="B27" s="61"/>
      <c r="C27" s="143" t="s">
        <v>112</v>
      </c>
      <c r="D27" s="144" t="s">
        <v>8</v>
      </c>
      <c r="E27" s="145">
        <v>1</v>
      </c>
      <c r="F27" s="145" t="s">
        <v>29</v>
      </c>
      <c r="G27" s="146">
        <f>Průzkum!$I$26</f>
        <v>72829</v>
      </c>
      <c r="H27" s="147">
        <f>E27*G27</f>
        <v>72829</v>
      </c>
      <c r="J27" s="33"/>
      <c r="K27" s="52"/>
      <c r="L27" s="105">
        <f>$H27</f>
        <v>72829</v>
      </c>
      <c r="M27" s="35"/>
    </row>
    <row r="28" spans="1:13" ht="12.75">
      <c r="A28" s="142"/>
      <c r="B28" s="61"/>
      <c r="C28" s="143" t="s">
        <v>113</v>
      </c>
      <c r="D28" s="144" t="s">
        <v>8</v>
      </c>
      <c r="E28" s="145">
        <v>3</v>
      </c>
      <c r="F28" s="145" t="s">
        <v>29</v>
      </c>
      <c r="G28" s="146">
        <f>Průzkum!$I$34</f>
        <v>95590</v>
      </c>
      <c r="H28" s="147">
        <f>E28*G28</f>
        <v>286770</v>
      </c>
      <c r="J28" s="33"/>
      <c r="K28" s="52"/>
      <c r="L28" s="105">
        <f>$H28</f>
        <v>286770</v>
      </c>
      <c r="M28" s="35"/>
    </row>
    <row r="29" spans="1:13" ht="12.75">
      <c r="A29" s="142"/>
      <c r="B29" s="61"/>
      <c r="C29" s="143" t="s">
        <v>133</v>
      </c>
      <c r="D29" s="144" t="s">
        <v>8</v>
      </c>
      <c r="E29" s="145">
        <v>1</v>
      </c>
      <c r="F29" s="145" t="s">
        <v>29</v>
      </c>
      <c r="G29" s="146">
        <f>Průzkum!$I$40</f>
        <v>40772.333333333336</v>
      </c>
      <c r="H29" s="147">
        <f>E29*G29</f>
        <v>40772.333333333336</v>
      </c>
      <c r="J29" s="33"/>
      <c r="K29" s="52"/>
      <c r="L29" s="105">
        <f>$H29</f>
        <v>40772.333333333336</v>
      </c>
      <c r="M29" s="35"/>
    </row>
    <row r="30" spans="1:13" ht="12.75">
      <c r="A30" s="142"/>
      <c r="B30" s="148" t="s">
        <v>87</v>
      </c>
      <c r="C30" s="149" t="s">
        <v>88</v>
      </c>
      <c r="D30" s="149"/>
      <c r="E30" s="48"/>
      <c r="F30" s="48"/>
      <c r="G30" s="150"/>
      <c r="H30" s="151">
        <v>0</v>
      </c>
      <c r="J30" s="51"/>
      <c r="K30" s="52"/>
      <c r="L30" s="52"/>
      <c r="M30" s="53"/>
    </row>
    <row r="31" spans="1:15" ht="12.75">
      <c r="A31" s="142"/>
      <c r="B31" s="46" t="s">
        <v>89</v>
      </c>
      <c r="C31" s="47" t="s">
        <v>56</v>
      </c>
      <c r="D31" s="47"/>
      <c r="E31" s="48"/>
      <c r="F31" s="48"/>
      <c r="G31" s="49"/>
      <c r="H31" s="50">
        <f>H32+H33</f>
        <v>0</v>
      </c>
      <c r="J31" s="51"/>
      <c r="K31" s="52"/>
      <c r="L31" s="52"/>
      <c r="M31" s="53"/>
      <c r="O31" s="165"/>
    </row>
    <row r="32" spans="1:15" ht="12.75">
      <c r="A32" s="142"/>
      <c r="B32" s="148" t="s">
        <v>90</v>
      </c>
      <c r="C32" s="149" t="s">
        <v>27</v>
      </c>
      <c r="D32" s="149"/>
      <c r="E32" s="48"/>
      <c r="F32" s="48"/>
      <c r="G32" s="150"/>
      <c r="H32" s="151">
        <v>0</v>
      </c>
      <c r="J32" s="51"/>
      <c r="K32" s="52"/>
      <c r="L32" s="52"/>
      <c r="M32" s="53"/>
      <c r="O32" s="165"/>
    </row>
    <row r="33" spans="1:15" ht="12.75">
      <c r="A33" s="142"/>
      <c r="B33" s="148" t="s">
        <v>91</v>
      </c>
      <c r="C33" s="149" t="s">
        <v>88</v>
      </c>
      <c r="D33" s="149"/>
      <c r="E33" s="48"/>
      <c r="F33" s="48"/>
      <c r="G33" s="150"/>
      <c r="H33" s="151">
        <v>0</v>
      </c>
      <c r="J33" s="51"/>
      <c r="K33" s="52"/>
      <c r="L33" s="52"/>
      <c r="M33" s="53"/>
      <c r="O33" s="165"/>
    </row>
    <row r="34" spans="1:15" ht="12.75">
      <c r="A34" s="142"/>
      <c r="B34" s="36" t="s">
        <v>21</v>
      </c>
      <c r="C34" s="37" t="s">
        <v>22</v>
      </c>
      <c r="D34" s="37"/>
      <c r="E34" s="38"/>
      <c r="F34" s="38"/>
      <c r="G34" s="39"/>
      <c r="H34" s="40">
        <f>H35+H43+H54</f>
        <v>480005</v>
      </c>
      <c r="J34" s="33"/>
      <c r="K34" s="34"/>
      <c r="L34" s="34"/>
      <c r="M34" s="53"/>
      <c r="O34" s="165"/>
    </row>
    <row r="35" spans="1:15" ht="12.75">
      <c r="A35" s="142"/>
      <c r="B35" s="41" t="s">
        <v>23</v>
      </c>
      <c r="C35" s="42" t="s">
        <v>92</v>
      </c>
      <c r="D35" s="42"/>
      <c r="E35" s="43"/>
      <c r="F35" s="43"/>
      <c r="G35" s="44"/>
      <c r="H35" s="45">
        <f>H36+H42</f>
        <v>19600</v>
      </c>
      <c r="J35" s="33"/>
      <c r="K35" s="34"/>
      <c r="L35" s="34"/>
      <c r="M35" s="53"/>
      <c r="O35" s="165"/>
    </row>
    <row r="36" spans="1:15" ht="12.75">
      <c r="A36" s="142"/>
      <c r="B36" s="46" t="s">
        <v>30</v>
      </c>
      <c r="C36" s="47" t="s">
        <v>93</v>
      </c>
      <c r="D36" s="47"/>
      <c r="E36" s="48"/>
      <c r="F36" s="48"/>
      <c r="G36" s="49"/>
      <c r="H36" s="50">
        <f>SUM(H37:H41)</f>
        <v>19600</v>
      </c>
      <c r="J36" s="33"/>
      <c r="K36" s="34"/>
      <c r="L36" s="34"/>
      <c r="M36" s="53"/>
      <c r="O36" s="165"/>
    </row>
    <row r="37" spans="1:15" ht="12.75">
      <c r="A37" s="142"/>
      <c r="B37" s="61"/>
      <c r="C37" s="143" t="s">
        <v>130</v>
      </c>
      <c r="D37" s="144" t="s">
        <v>9</v>
      </c>
      <c r="E37" s="145">
        <v>80</v>
      </c>
      <c r="F37" s="145" t="s">
        <v>122</v>
      </c>
      <c r="G37" s="146">
        <v>200</v>
      </c>
      <c r="H37" s="147">
        <f>E37*G37</f>
        <v>16000</v>
      </c>
      <c r="J37" s="33"/>
      <c r="K37" s="52"/>
      <c r="L37" s="105">
        <f>$H37</f>
        <v>16000</v>
      </c>
      <c r="M37" s="35"/>
      <c r="O37" s="165"/>
    </row>
    <row r="38" spans="1:15" ht="12.75">
      <c r="A38" s="142"/>
      <c r="B38" s="61"/>
      <c r="C38" s="143" t="s">
        <v>123</v>
      </c>
      <c r="D38" s="144" t="s">
        <v>9</v>
      </c>
      <c r="E38" s="145">
        <v>20</v>
      </c>
      <c r="F38" s="145" t="s">
        <v>122</v>
      </c>
      <c r="G38" s="146">
        <v>180</v>
      </c>
      <c r="H38" s="147">
        <f>E38*G38</f>
        <v>3600</v>
      </c>
      <c r="J38" s="33"/>
      <c r="K38" s="52"/>
      <c r="L38" s="105">
        <f>$H38</f>
        <v>3600</v>
      </c>
      <c r="M38" s="35"/>
      <c r="O38" s="165"/>
    </row>
    <row r="39" spans="1:15" ht="12.75" hidden="1">
      <c r="A39" s="142"/>
      <c r="B39" s="61"/>
      <c r="C39" s="143" t="s">
        <v>124</v>
      </c>
      <c r="D39" s="144" t="s">
        <v>9</v>
      </c>
      <c r="E39" s="145">
        <v>0</v>
      </c>
      <c r="F39" s="145" t="s">
        <v>122</v>
      </c>
      <c r="G39" s="146">
        <v>200</v>
      </c>
      <c r="H39" s="147">
        <f>E39*G39</f>
        <v>0</v>
      </c>
      <c r="J39" s="33"/>
      <c r="K39" s="52"/>
      <c r="L39" s="105">
        <f>$H39</f>
        <v>0</v>
      </c>
      <c r="M39" s="35"/>
      <c r="O39" s="165"/>
    </row>
    <row r="40" spans="1:15" ht="12.75" hidden="1">
      <c r="A40" s="142"/>
      <c r="B40" s="61"/>
      <c r="C40" s="143" t="s">
        <v>125</v>
      </c>
      <c r="D40" s="144" t="s">
        <v>9</v>
      </c>
      <c r="E40" s="145">
        <v>0</v>
      </c>
      <c r="F40" s="145" t="s">
        <v>122</v>
      </c>
      <c r="G40" s="146">
        <v>180</v>
      </c>
      <c r="H40" s="147">
        <f>E40*G40</f>
        <v>0</v>
      </c>
      <c r="J40" s="33"/>
      <c r="K40" s="52"/>
      <c r="L40" s="105">
        <f>$H40</f>
        <v>0</v>
      </c>
      <c r="M40" s="35"/>
      <c r="O40" s="165"/>
    </row>
    <row r="41" spans="1:15" ht="12.75" hidden="1">
      <c r="A41" s="142"/>
      <c r="B41" s="61"/>
      <c r="C41" s="143" t="s">
        <v>126</v>
      </c>
      <c r="D41" s="144" t="s">
        <v>9</v>
      </c>
      <c r="E41" s="145">
        <v>0</v>
      </c>
      <c r="F41" s="145" t="s">
        <v>122</v>
      </c>
      <c r="G41" s="146">
        <v>150</v>
      </c>
      <c r="H41" s="147">
        <f>E41*G41</f>
        <v>0</v>
      </c>
      <c r="J41" s="33"/>
      <c r="K41" s="52"/>
      <c r="L41" s="105">
        <f>$H41</f>
        <v>0</v>
      </c>
      <c r="M41" s="35"/>
      <c r="O41" s="165"/>
    </row>
    <row r="42" spans="1:15" ht="12.75">
      <c r="A42" s="142"/>
      <c r="B42" s="46" t="s">
        <v>94</v>
      </c>
      <c r="C42" s="47" t="s">
        <v>95</v>
      </c>
      <c r="D42" s="47"/>
      <c r="E42" s="48"/>
      <c r="F42" s="48"/>
      <c r="G42" s="49"/>
      <c r="H42" s="50">
        <v>0</v>
      </c>
      <c r="J42" s="33"/>
      <c r="K42" s="34"/>
      <c r="L42" s="34"/>
      <c r="M42" s="53"/>
      <c r="O42" s="165"/>
    </row>
    <row r="43" spans="1:15" ht="12.75">
      <c r="A43" s="142"/>
      <c r="B43" s="41" t="s">
        <v>60</v>
      </c>
      <c r="C43" s="42" t="s">
        <v>96</v>
      </c>
      <c r="D43" s="42"/>
      <c r="E43" s="43"/>
      <c r="F43" s="43"/>
      <c r="G43" s="44"/>
      <c r="H43" s="45">
        <f>H44+H49+H51+H52</f>
        <v>458590</v>
      </c>
      <c r="J43" s="33"/>
      <c r="K43" s="34"/>
      <c r="L43" s="34"/>
      <c r="M43" s="53"/>
      <c r="O43" s="165"/>
    </row>
    <row r="44" spans="1:15" ht="12.75">
      <c r="A44" s="142"/>
      <c r="B44" s="46" t="s">
        <v>61</v>
      </c>
      <c r="C44" s="47" t="s">
        <v>97</v>
      </c>
      <c r="D44" s="47"/>
      <c r="E44" s="48"/>
      <c r="F44" s="48"/>
      <c r="G44" s="49"/>
      <c r="H44" s="50">
        <f>SUM(H45:H46)</f>
        <v>326700</v>
      </c>
      <c r="J44" s="33"/>
      <c r="K44" s="34"/>
      <c r="L44" s="34"/>
      <c r="M44" s="53"/>
      <c r="O44" s="165"/>
    </row>
    <row r="45" spans="1:15" ht="12.75">
      <c r="A45" s="142"/>
      <c r="B45" s="148" t="s">
        <v>98</v>
      </c>
      <c r="C45" s="149" t="s">
        <v>27</v>
      </c>
      <c r="D45" s="149"/>
      <c r="E45" s="48"/>
      <c r="F45" s="48"/>
      <c r="G45" s="150"/>
      <c r="H45" s="151">
        <v>0</v>
      </c>
      <c r="J45" s="33"/>
      <c r="K45" s="34"/>
      <c r="L45" s="34"/>
      <c r="M45" s="170"/>
      <c r="O45" s="165"/>
    </row>
    <row r="46" spans="1:15" ht="12.75">
      <c r="A46" s="142"/>
      <c r="B46" s="148" t="s">
        <v>99</v>
      </c>
      <c r="C46" s="149" t="s">
        <v>88</v>
      </c>
      <c r="D46" s="149"/>
      <c r="E46" s="48"/>
      <c r="F46" s="48"/>
      <c r="G46" s="150"/>
      <c r="H46" s="151">
        <f>SUM(H47:H48)</f>
        <v>326700</v>
      </c>
      <c r="J46" s="33"/>
      <c r="K46" s="34"/>
      <c r="L46" s="34"/>
      <c r="M46" s="53"/>
      <c r="O46" s="165"/>
    </row>
    <row r="47" spans="1:15" ht="12.75">
      <c r="A47" s="142"/>
      <c r="B47" s="61"/>
      <c r="C47" s="143" t="s">
        <v>100</v>
      </c>
      <c r="D47" s="144" t="s">
        <v>9</v>
      </c>
      <c r="E47" s="145">
        <v>1</v>
      </c>
      <c r="F47" s="145" t="s">
        <v>19</v>
      </c>
      <c r="G47" s="146">
        <f>40000*1.21</f>
        <v>48400</v>
      </c>
      <c r="H47" s="147">
        <f>E47*G47</f>
        <v>48400</v>
      </c>
      <c r="J47" s="33"/>
      <c r="K47" s="168"/>
      <c r="L47" s="169">
        <v>48400</v>
      </c>
      <c r="M47" s="35"/>
      <c r="O47" s="165"/>
    </row>
    <row r="48" spans="1:15" ht="12.75">
      <c r="A48" s="142"/>
      <c r="B48" s="61"/>
      <c r="C48" s="143" t="s">
        <v>71</v>
      </c>
      <c r="D48" s="144" t="s">
        <v>9</v>
      </c>
      <c r="E48" s="145">
        <v>1</v>
      </c>
      <c r="F48" s="145" t="s">
        <v>19</v>
      </c>
      <c r="G48" s="146">
        <f>230000*1.21</f>
        <v>278300</v>
      </c>
      <c r="H48" s="147">
        <f>E48*G48</f>
        <v>278300</v>
      </c>
      <c r="J48" s="33"/>
      <c r="K48" s="34"/>
      <c r="L48" s="105">
        <f>$H48</f>
        <v>278300</v>
      </c>
      <c r="M48" s="35"/>
      <c r="O48" s="166" t="s">
        <v>129</v>
      </c>
    </row>
    <row r="49" spans="1:15" ht="12.75">
      <c r="A49" s="142"/>
      <c r="B49" s="46" t="s">
        <v>101</v>
      </c>
      <c r="C49" s="47" t="s">
        <v>10</v>
      </c>
      <c r="D49" s="47"/>
      <c r="E49" s="48"/>
      <c r="F49" s="48"/>
      <c r="G49" s="49"/>
      <c r="H49" s="50">
        <f>SUM(H50)</f>
        <v>83490</v>
      </c>
      <c r="J49" s="33"/>
      <c r="K49" s="34"/>
      <c r="L49" s="34"/>
      <c r="M49" s="53"/>
      <c r="O49" s="165"/>
    </row>
    <row r="50" spans="1:15" ht="12.75">
      <c r="A50" s="142"/>
      <c r="B50" s="61"/>
      <c r="C50" s="143" t="s">
        <v>10</v>
      </c>
      <c r="D50" s="144" t="s">
        <v>9</v>
      </c>
      <c r="E50" s="145">
        <v>1</v>
      </c>
      <c r="F50" s="145" t="s">
        <v>19</v>
      </c>
      <c r="G50" s="146">
        <f>69000*1.21</f>
        <v>83490</v>
      </c>
      <c r="H50" s="147">
        <f>E50*G50</f>
        <v>83490</v>
      </c>
      <c r="J50" s="33"/>
      <c r="K50" s="105">
        <f>$H50</f>
        <v>83490</v>
      </c>
      <c r="L50" s="34"/>
      <c r="M50" s="35"/>
      <c r="O50" s="165"/>
    </row>
    <row r="51" spans="1:15" ht="12.75">
      <c r="A51" s="142"/>
      <c r="B51" s="46" t="s">
        <v>102</v>
      </c>
      <c r="C51" s="47" t="s">
        <v>103</v>
      </c>
      <c r="D51" s="47"/>
      <c r="E51" s="48"/>
      <c r="F51" s="48"/>
      <c r="G51" s="49"/>
      <c r="H51" s="50">
        <v>0</v>
      </c>
      <c r="J51" s="33"/>
      <c r="K51" s="34"/>
      <c r="L51" s="34"/>
      <c r="M51" s="53"/>
      <c r="O51" s="165"/>
    </row>
    <row r="52" spans="1:15" ht="12.75">
      <c r="A52" s="142"/>
      <c r="B52" s="46" t="s">
        <v>104</v>
      </c>
      <c r="C52" s="47" t="s">
        <v>105</v>
      </c>
      <c r="D52" s="47"/>
      <c r="E52" s="48"/>
      <c r="F52" s="48"/>
      <c r="G52" s="49"/>
      <c r="H52" s="50">
        <f>SUM(H53)</f>
        <v>48400</v>
      </c>
      <c r="J52" s="33"/>
      <c r="K52" s="34"/>
      <c r="L52" s="34"/>
      <c r="M52" s="53"/>
      <c r="O52" s="165"/>
    </row>
    <row r="53" spans="1:15" ht="12.75">
      <c r="A53" s="142"/>
      <c r="B53" s="61"/>
      <c r="C53" s="143" t="s">
        <v>106</v>
      </c>
      <c r="D53" s="144" t="s">
        <v>9</v>
      </c>
      <c r="E53" s="145">
        <v>1</v>
      </c>
      <c r="F53" s="145" t="s">
        <v>19</v>
      </c>
      <c r="G53" s="146">
        <f>40000*1.21</f>
        <v>48400</v>
      </c>
      <c r="H53" s="147">
        <f>E53*G53</f>
        <v>48400</v>
      </c>
      <c r="J53" s="33"/>
      <c r="K53" s="34"/>
      <c r="L53" s="105">
        <f>$H53</f>
        <v>48400</v>
      </c>
      <c r="M53" s="53"/>
      <c r="O53" s="165"/>
    </row>
    <row r="54" spans="1:15" ht="12.75">
      <c r="A54" s="142"/>
      <c r="B54" s="41" t="s">
        <v>107</v>
      </c>
      <c r="C54" s="42" t="s">
        <v>59</v>
      </c>
      <c r="D54" s="42"/>
      <c r="E54" s="43"/>
      <c r="F54" s="43"/>
      <c r="G54" s="44"/>
      <c r="H54" s="45">
        <f>SUM(H55)</f>
        <v>1815</v>
      </c>
      <c r="J54" s="33"/>
      <c r="K54" s="34"/>
      <c r="L54" s="34"/>
      <c r="M54" s="53"/>
      <c r="O54" s="165"/>
    </row>
    <row r="55" spans="1:15" ht="12.75">
      <c r="A55" s="142"/>
      <c r="B55" s="46" t="s">
        <v>108</v>
      </c>
      <c r="C55" s="47" t="s">
        <v>28</v>
      </c>
      <c r="D55" s="47"/>
      <c r="E55" s="48"/>
      <c r="F55" s="48"/>
      <c r="G55" s="49"/>
      <c r="H55" s="50">
        <f>SUM(H56)</f>
        <v>1815</v>
      </c>
      <c r="J55" s="33"/>
      <c r="K55" s="34"/>
      <c r="L55" s="34"/>
      <c r="M55" s="53"/>
      <c r="O55" s="165"/>
    </row>
    <row r="56" spans="1:15" ht="12.75">
      <c r="A56" s="142"/>
      <c r="B56" s="61"/>
      <c r="C56" s="143" t="s">
        <v>38</v>
      </c>
      <c r="D56" s="144" t="s">
        <v>9</v>
      </c>
      <c r="E56" s="145">
        <v>1</v>
      </c>
      <c r="F56" s="145" t="s">
        <v>29</v>
      </c>
      <c r="G56" s="146">
        <f>1500*1.21</f>
        <v>1815</v>
      </c>
      <c r="H56" s="147">
        <f>E56*G56</f>
        <v>1815</v>
      </c>
      <c r="J56" s="33"/>
      <c r="K56" s="34"/>
      <c r="L56" s="105">
        <f>$H56</f>
        <v>1815</v>
      </c>
      <c r="M56" s="35"/>
      <c r="O56" s="165"/>
    </row>
    <row r="57" spans="1:15" ht="12.75">
      <c r="A57" s="142"/>
      <c r="B57" s="63" t="s">
        <v>24</v>
      </c>
      <c r="C57" s="64" t="s">
        <v>25</v>
      </c>
      <c r="D57" s="64"/>
      <c r="E57" s="65"/>
      <c r="F57" s="65"/>
      <c r="G57" s="66"/>
      <c r="H57" s="67">
        <f>H58+H59</f>
        <v>0</v>
      </c>
      <c r="J57" s="33"/>
      <c r="K57" s="34"/>
      <c r="L57" s="34"/>
      <c r="M57" s="35"/>
      <c r="O57" s="165"/>
    </row>
    <row r="58" spans="1:15" ht="12.75">
      <c r="A58" s="142"/>
      <c r="B58" s="36" t="s">
        <v>39</v>
      </c>
      <c r="C58" s="37" t="s">
        <v>40</v>
      </c>
      <c r="D58" s="37"/>
      <c r="E58" s="38"/>
      <c r="F58" s="38"/>
      <c r="G58" s="39"/>
      <c r="H58" s="40">
        <v>0</v>
      </c>
      <c r="J58" s="33"/>
      <c r="K58" s="34"/>
      <c r="L58" s="34"/>
      <c r="M58" s="35"/>
      <c r="O58" s="165"/>
    </row>
    <row r="59" spans="1:15" ht="12.75">
      <c r="A59" s="142"/>
      <c r="B59" s="36" t="s">
        <v>52</v>
      </c>
      <c r="C59" s="37" t="s">
        <v>51</v>
      </c>
      <c r="D59" s="37"/>
      <c r="E59" s="38"/>
      <c r="F59" s="38"/>
      <c r="G59" s="39"/>
      <c r="H59" s="40">
        <f>SUM(H60)</f>
        <v>0</v>
      </c>
      <c r="J59" s="33"/>
      <c r="K59" s="34"/>
      <c r="L59" s="103"/>
      <c r="M59" s="104"/>
      <c r="O59" s="165"/>
    </row>
    <row r="60" spans="1:15" s="15" customFormat="1" ht="13.5" hidden="1" thickBot="1">
      <c r="A60" s="142"/>
      <c r="B60" s="61"/>
      <c r="C60" s="62"/>
      <c r="D60" s="101"/>
      <c r="E60" s="100"/>
      <c r="F60" s="100"/>
      <c r="G60" s="59"/>
      <c r="H60" s="102"/>
      <c r="I60" s="13"/>
      <c r="J60" s="152"/>
      <c r="K60" s="153"/>
      <c r="L60" s="106">
        <f>$H60</f>
        <v>0</v>
      </c>
      <c r="M60" s="154"/>
      <c r="O60" s="167"/>
    </row>
    <row r="61" spans="1:15" ht="12.75">
      <c r="A61" s="142"/>
      <c r="B61" s="68"/>
      <c r="J61" s="69"/>
      <c r="K61" s="69"/>
      <c r="L61" s="69"/>
      <c r="M61" s="69"/>
      <c r="O61" s="165"/>
    </row>
    <row r="62" spans="1:15" ht="12.75">
      <c r="A62" s="142"/>
      <c r="B62" s="68"/>
      <c r="J62" s="69"/>
      <c r="K62" s="69"/>
      <c r="L62" s="69"/>
      <c r="M62" s="69"/>
      <c r="O62" s="165"/>
    </row>
    <row r="63" spans="1:15" ht="12.75">
      <c r="A63" s="142"/>
      <c r="B63" s="68"/>
      <c r="J63" s="69"/>
      <c r="K63" s="69"/>
      <c r="L63" s="69"/>
      <c r="M63" s="69"/>
      <c r="O63" s="165"/>
    </row>
    <row r="64" spans="1:15" ht="12.75">
      <c r="A64" s="142"/>
      <c r="B64" s="68"/>
      <c r="J64" s="69"/>
      <c r="K64" s="69"/>
      <c r="L64" s="69"/>
      <c r="M64" s="69"/>
      <c r="O64" s="165"/>
    </row>
    <row r="65" spans="1:15" ht="12.75">
      <c r="A65" s="142"/>
      <c r="B65" s="68"/>
      <c r="C65" s="70" t="s">
        <v>27</v>
      </c>
      <c r="H65" s="71">
        <f>H12+H24</f>
        <v>3327089.333333333</v>
      </c>
      <c r="J65" s="72">
        <f>H65/H7</f>
        <v>0.8537571490939349</v>
      </c>
      <c r="K65" s="69"/>
      <c r="L65" s="69"/>
      <c r="M65" s="69"/>
      <c r="O65" s="165"/>
    </row>
    <row r="66" spans="1:15" ht="12.75">
      <c r="A66" s="142"/>
      <c r="B66" s="68"/>
      <c r="C66" s="70" t="s">
        <v>32</v>
      </c>
      <c r="H66" s="71">
        <f>H7-H65</f>
        <v>569908</v>
      </c>
      <c r="J66" s="72">
        <f>H66/H7</f>
        <v>0.14624285090606512</v>
      </c>
      <c r="K66" s="69"/>
      <c r="L66" s="69"/>
      <c r="M66" s="69"/>
      <c r="O66" s="165"/>
    </row>
    <row r="67" spans="1:15" ht="12.75">
      <c r="A67" s="142"/>
      <c r="B67" s="68"/>
      <c r="J67" s="69"/>
      <c r="K67" s="69"/>
      <c r="L67" s="69"/>
      <c r="M67" s="69"/>
      <c r="O67" s="165"/>
    </row>
    <row r="68" spans="1:15" ht="12.75">
      <c r="A68" s="142"/>
      <c r="B68" s="68"/>
      <c r="J68" s="69"/>
      <c r="K68" s="69"/>
      <c r="L68" s="69"/>
      <c r="M68" s="69"/>
      <c r="O68" s="165"/>
    </row>
    <row r="69" spans="1:15" ht="13.5" thickBot="1">
      <c r="A69" s="142"/>
      <c r="B69" s="68"/>
      <c r="C69" s="73"/>
      <c r="D69" s="73"/>
      <c r="E69" s="74"/>
      <c r="J69" s="69"/>
      <c r="K69" s="69"/>
      <c r="L69" s="69"/>
      <c r="M69" s="69"/>
      <c r="O69" s="165"/>
    </row>
    <row r="70" spans="1:15" ht="12.75">
      <c r="A70" s="142"/>
      <c r="B70" s="68"/>
      <c r="C70" s="73"/>
      <c r="D70" s="73"/>
      <c r="E70" s="74"/>
      <c r="H70" s="75" t="s">
        <v>4</v>
      </c>
      <c r="J70" s="76">
        <f>SUM(J6:J56)</f>
        <v>0</v>
      </c>
      <c r="K70" s="77">
        <f>SUM(K6:K56)</f>
        <v>137093</v>
      </c>
      <c r="L70" s="77">
        <f>SUM(L6:L56)</f>
        <v>3759904.3333333335</v>
      </c>
      <c r="M70" s="78">
        <f>SUM(M6:M56)</f>
        <v>0</v>
      </c>
      <c r="N70" s="79">
        <f>SUM(J70:M70)-H7</f>
        <v>0</v>
      </c>
      <c r="O70" s="165"/>
    </row>
    <row r="71" spans="1:15" ht="13.5" thickBot="1">
      <c r="A71" s="142"/>
      <c r="B71" s="68"/>
      <c r="C71" s="73"/>
      <c r="D71" s="73"/>
      <c r="E71" s="74"/>
      <c r="H71" s="80" t="s">
        <v>5</v>
      </c>
      <c r="I71" s="81"/>
      <c r="J71" s="82">
        <f>SUM(J58:J60)</f>
        <v>0</v>
      </c>
      <c r="K71" s="83">
        <f>SUM(K58:K60)</f>
        <v>0</v>
      </c>
      <c r="L71" s="141">
        <f>SUM(L58:L60)</f>
        <v>0</v>
      </c>
      <c r="M71" s="84">
        <f>SUM(M58:M60)</f>
        <v>0</v>
      </c>
      <c r="N71" s="79">
        <f>SUM(J71:M71)-H57</f>
        <v>0</v>
      </c>
      <c r="O71" s="165"/>
    </row>
    <row r="72" spans="1:15" ht="13.5" thickBot="1">
      <c r="A72" s="142"/>
      <c r="B72" s="68"/>
      <c r="C72" s="73"/>
      <c r="D72" s="73"/>
      <c r="E72" s="74"/>
      <c r="J72" s="69"/>
      <c r="K72" s="69"/>
      <c r="L72" s="69"/>
      <c r="M72" s="69"/>
      <c r="N72" s="79"/>
      <c r="O72" s="165"/>
    </row>
    <row r="73" spans="1:15" ht="13.5" thickBot="1">
      <c r="A73" s="142"/>
      <c r="B73" s="68"/>
      <c r="H73" s="85" t="s">
        <v>26</v>
      </c>
      <c r="I73" s="81"/>
      <c r="J73" s="86">
        <f>J70+J71</f>
        <v>0</v>
      </c>
      <c r="K73" s="87">
        <f>K70+K71</f>
        <v>137093</v>
      </c>
      <c r="L73" s="87">
        <f>L70+L71</f>
        <v>3759904.3333333335</v>
      </c>
      <c r="M73" s="88">
        <f>M70+M71</f>
        <v>0</v>
      </c>
      <c r="N73" s="79">
        <f>SUM(J73:M73)-H6</f>
        <v>0</v>
      </c>
      <c r="O73" s="165"/>
    </row>
    <row r="74" spans="1:15" ht="12.75">
      <c r="A74" s="142"/>
      <c r="B74" s="68"/>
      <c r="J74" s="69"/>
      <c r="K74" s="69"/>
      <c r="L74" s="69"/>
      <c r="M74" s="69"/>
      <c r="O74" s="165"/>
    </row>
    <row r="75" spans="1:15" ht="12.75">
      <c r="A75" s="142"/>
      <c r="B75" s="68"/>
      <c r="J75" s="69"/>
      <c r="K75" s="69"/>
      <c r="L75" s="69"/>
      <c r="M75" s="69"/>
      <c r="O75" s="165"/>
    </row>
    <row r="76" spans="1:17" s="9" customFormat="1" ht="12.75">
      <c r="A76" s="142"/>
      <c r="B76" s="68"/>
      <c r="E76" s="10"/>
      <c r="F76" s="10"/>
      <c r="G76" s="11"/>
      <c r="H76" s="12"/>
      <c r="I76" s="13"/>
      <c r="J76" s="69"/>
      <c r="K76" s="69"/>
      <c r="L76" s="69"/>
      <c r="M76" s="69"/>
      <c r="N76" s="14"/>
      <c r="O76" s="165"/>
      <c r="P76" s="14"/>
      <c r="Q76" s="14"/>
    </row>
    <row r="77" spans="1:17" s="9" customFormat="1" ht="12.75">
      <c r="A77" s="142"/>
      <c r="B77" s="68"/>
      <c r="E77" s="10"/>
      <c r="F77" s="10"/>
      <c r="G77" s="11"/>
      <c r="H77" s="12"/>
      <c r="I77" s="13"/>
      <c r="J77" s="69"/>
      <c r="K77" s="69"/>
      <c r="L77" s="69"/>
      <c r="M77" s="69"/>
      <c r="N77" s="14"/>
      <c r="O77" s="165"/>
      <c r="P77" s="14"/>
      <c r="Q77" s="14"/>
    </row>
    <row r="78" spans="1:17" s="9" customFormat="1" ht="12.75">
      <c r="A78" s="142"/>
      <c r="B78" s="68"/>
      <c r="E78" s="10"/>
      <c r="F78" s="10"/>
      <c r="G78" s="11"/>
      <c r="H78" s="12"/>
      <c r="I78" s="13"/>
      <c r="J78" s="69"/>
      <c r="K78" s="69"/>
      <c r="L78" s="69"/>
      <c r="M78" s="69"/>
      <c r="N78" s="14"/>
      <c r="O78" s="165"/>
      <c r="P78" s="14"/>
      <c r="Q78" s="14"/>
    </row>
    <row r="79" spans="1:17" s="9" customFormat="1" ht="12.75">
      <c r="A79" s="142"/>
      <c r="B79" s="68"/>
      <c r="E79" s="10"/>
      <c r="F79" s="10"/>
      <c r="G79" s="11"/>
      <c r="H79" s="12"/>
      <c r="I79" s="13"/>
      <c r="J79" s="69"/>
      <c r="K79" s="69"/>
      <c r="L79" s="69"/>
      <c r="M79" s="69"/>
      <c r="N79" s="14"/>
      <c r="O79" s="165"/>
      <c r="P79" s="14"/>
      <c r="Q79" s="14"/>
    </row>
    <row r="80" spans="1:17" s="9" customFormat="1" ht="12.75">
      <c r="A80" s="142"/>
      <c r="B80" s="68"/>
      <c r="C80" s="42" t="s">
        <v>31</v>
      </c>
      <c r="D80" s="60"/>
      <c r="E80" s="43"/>
      <c r="F80" s="43"/>
      <c r="G80" s="44"/>
      <c r="H80" s="45">
        <f>H81</f>
        <v>0</v>
      </c>
      <c r="I80" s="13"/>
      <c r="J80" s="69"/>
      <c r="K80" s="69"/>
      <c r="L80" s="69"/>
      <c r="M80" s="69"/>
      <c r="N80" s="14"/>
      <c r="O80" s="165"/>
      <c r="P80" s="14"/>
      <c r="Q80" s="14"/>
    </row>
    <row r="81" spans="1:17" s="9" customFormat="1" ht="12.75">
      <c r="A81" s="142"/>
      <c r="B81" s="68"/>
      <c r="C81" s="55"/>
      <c r="D81" s="56"/>
      <c r="E81" s="56"/>
      <c r="F81" s="56"/>
      <c r="G81" s="57"/>
      <c r="H81" s="58"/>
      <c r="I81" s="13"/>
      <c r="J81" s="69"/>
      <c r="K81" s="69"/>
      <c r="L81" s="69"/>
      <c r="M81" s="69"/>
      <c r="N81" s="14"/>
      <c r="O81" s="165"/>
      <c r="P81" s="14"/>
      <c r="Q81" s="14"/>
    </row>
    <row r="82" spans="1:17" s="9" customFormat="1" ht="12.75">
      <c r="A82" s="142"/>
      <c r="B82" s="68"/>
      <c r="E82" s="10"/>
      <c r="F82" s="10"/>
      <c r="G82" s="11"/>
      <c r="H82" s="12"/>
      <c r="I82" s="13"/>
      <c r="J82" s="69"/>
      <c r="K82" s="69"/>
      <c r="L82" s="69"/>
      <c r="M82" s="69"/>
      <c r="N82" s="14"/>
      <c r="O82" s="165"/>
      <c r="P82" s="14"/>
      <c r="Q82" s="14"/>
    </row>
    <row r="83" spans="1:17" s="9" customFormat="1" ht="12.75">
      <c r="A83" s="142"/>
      <c r="B83" s="68"/>
      <c r="E83" s="10"/>
      <c r="F83" s="10"/>
      <c r="G83" s="11"/>
      <c r="H83" s="12"/>
      <c r="I83" s="13"/>
      <c r="J83" s="69"/>
      <c r="K83" s="69"/>
      <c r="L83" s="69"/>
      <c r="M83" s="69"/>
      <c r="N83" s="14"/>
      <c r="O83" s="165"/>
      <c r="P83" s="14"/>
      <c r="Q83" s="14"/>
    </row>
    <row r="84" spans="1:17" s="9" customFormat="1" ht="12.75">
      <c r="A84" s="142"/>
      <c r="B84" s="68"/>
      <c r="E84" s="10"/>
      <c r="F84" s="10"/>
      <c r="G84" s="11"/>
      <c r="H84" s="12"/>
      <c r="I84" s="13"/>
      <c r="J84" s="13"/>
      <c r="K84" s="13"/>
      <c r="L84" s="13"/>
      <c r="M84" s="13"/>
      <c r="N84" s="14"/>
      <c r="O84" s="165"/>
      <c r="P84" s="14"/>
      <c r="Q84" s="14"/>
    </row>
    <row r="85" spans="1:17" s="9" customFormat="1" ht="12.75">
      <c r="A85" s="142"/>
      <c r="B85" s="68"/>
      <c r="E85" s="10"/>
      <c r="F85" s="10"/>
      <c r="G85" s="11"/>
      <c r="H85" s="12"/>
      <c r="I85" s="13"/>
      <c r="J85" s="13"/>
      <c r="K85" s="13"/>
      <c r="L85" s="13"/>
      <c r="M85" s="13"/>
      <c r="N85" s="14"/>
      <c r="O85" s="165"/>
      <c r="P85" s="14"/>
      <c r="Q85" s="14"/>
    </row>
    <row r="86" spans="1:17" s="9" customFormat="1" ht="12.75">
      <c r="A86" s="142"/>
      <c r="B86" s="68"/>
      <c r="E86" s="10"/>
      <c r="F86" s="10"/>
      <c r="G86" s="11"/>
      <c r="H86" s="12"/>
      <c r="I86" s="13"/>
      <c r="J86" s="13"/>
      <c r="K86" s="13"/>
      <c r="L86" s="13"/>
      <c r="M86" s="13"/>
      <c r="N86" s="14"/>
      <c r="O86" s="165"/>
      <c r="P86" s="14"/>
      <c r="Q86" s="14"/>
    </row>
    <row r="87" spans="1:17" s="9" customFormat="1" ht="12.75">
      <c r="A87" s="142"/>
      <c r="B87" s="68"/>
      <c r="E87" s="10"/>
      <c r="F87" s="10"/>
      <c r="G87" s="11"/>
      <c r="H87" s="12"/>
      <c r="I87" s="13"/>
      <c r="J87" s="13"/>
      <c r="K87" s="13"/>
      <c r="L87" s="13"/>
      <c r="M87" s="13"/>
      <c r="N87" s="14"/>
      <c r="O87" s="165"/>
      <c r="P87" s="14"/>
      <c r="Q87" s="14"/>
    </row>
    <row r="88" spans="1:17" s="9" customFormat="1" ht="12.75">
      <c r="A88" s="142"/>
      <c r="B88" s="68"/>
      <c r="E88" s="10"/>
      <c r="F88" s="10"/>
      <c r="G88" s="11" t="s">
        <v>41</v>
      </c>
      <c r="H88" s="155">
        <f>H7/1.21</f>
        <v>3220658.953168044</v>
      </c>
      <c r="I88" s="13"/>
      <c r="J88" s="13"/>
      <c r="K88" s="13"/>
      <c r="L88" s="13"/>
      <c r="M88" s="13"/>
      <c r="N88" s="14"/>
      <c r="O88" s="165"/>
      <c r="P88" s="14"/>
      <c r="Q88" s="14"/>
    </row>
    <row r="89" spans="1:17" s="9" customFormat="1" ht="12.75">
      <c r="A89" s="142"/>
      <c r="B89" s="68"/>
      <c r="E89" s="10"/>
      <c r="F89" s="10"/>
      <c r="G89" s="11" t="s">
        <v>42</v>
      </c>
      <c r="H89" s="155">
        <f>H60/1.21</f>
        <v>0</v>
      </c>
      <c r="I89" s="13"/>
      <c r="J89" s="13"/>
      <c r="K89" s="13"/>
      <c r="L89" s="13"/>
      <c r="M89" s="13"/>
      <c r="N89" s="14"/>
      <c r="O89" s="14"/>
      <c r="P89" s="14"/>
      <c r="Q89" s="14"/>
    </row>
    <row r="90" spans="1:17" s="9" customFormat="1" ht="12.75">
      <c r="A90" s="142"/>
      <c r="B90" s="68"/>
      <c r="E90" s="10"/>
      <c r="F90" s="10"/>
      <c r="G90" s="11" t="s">
        <v>43</v>
      </c>
      <c r="H90" s="156">
        <f>H88+H89</f>
        <v>3220658.953168044</v>
      </c>
      <c r="I90" s="13"/>
      <c r="J90" s="13"/>
      <c r="K90" s="13"/>
      <c r="L90" s="13"/>
      <c r="M90" s="13"/>
      <c r="N90" s="14"/>
      <c r="O90" s="14"/>
      <c r="P90" s="14"/>
      <c r="Q90" s="14"/>
    </row>
    <row r="91" spans="1:17" s="9" customFormat="1" ht="12.75">
      <c r="A91" s="142"/>
      <c r="B91" s="68"/>
      <c r="E91" s="10"/>
      <c r="F91" s="10"/>
      <c r="G91" s="11"/>
      <c r="H91" s="12"/>
      <c r="I91" s="13"/>
      <c r="J91" s="13"/>
      <c r="K91" s="13"/>
      <c r="L91" s="13"/>
      <c r="M91" s="13"/>
      <c r="N91" s="14"/>
      <c r="O91" s="14"/>
      <c r="P91" s="14"/>
      <c r="Q91" s="14"/>
    </row>
    <row r="92" spans="1:17" s="9" customFormat="1" ht="12.75">
      <c r="A92" s="142"/>
      <c r="B92" s="68"/>
      <c r="E92" s="10"/>
      <c r="F92" s="10"/>
      <c r="G92" s="11"/>
      <c r="H92" s="12"/>
      <c r="I92" s="13"/>
      <c r="J92" s="13"/>
      <c r="K92" s="13"/>
      <c r="L92" s="13"/>
      <c r="M92" s="13"/>
      <c r="N92" s="14"/>
      <c r="O92" s="14"/>
      <c r="P92" s="14"/>
      <c r="Q92" s="14"/>
    </row>
    <row r="93" spans="1:17" s="9" customFormat="1" ht="12.75">
      <c r="A93" s="142"/>
      <c r="B93" s="68"/>
      <c r="E93" s="10"/>
      <c r="F93" s="10"/>
      <c r="G93" s="11"/>
      <c r="H93" s="12"/>
      <c r="I93" s="13"/>
      <c r="J93" s="13"/>
      <c r="K93" s="13"/>
      <c r="L93" s="13"/>
      <c r="M93" s="13"/>
      <c r="N93" s="14"/>
      <c r="O93" s="14"/>
      <c r="P93" s="14"/>
      <c r="Q93" s="14"/>
    </row>
    <row r="94" spans="1:17" s="9" customFormat="1" ht="12.75">
      <c r="A94" s="142"/>
      <c r="B94" s="68"/>
      <c r="E94" s="10"/>
      <c r="F94" s="10"/>
      <c r="G94" s="11" t="s">
        <v>44</v>
      </c>
      <c r="H94" s="89">
        <f>H7-H80</f>
        <v>3896997.333333333</v>
      </c>
      <c r="I94" s="13"/>
      <c r="J94" s="13"/>
      <c r="K94" s="13"/>
      <c r="L94" s="13"/>
      <c r="M94" s="13"/>
      <c r="N94" s="14"/>
      <c r="O94" s="14"/>
      <c r="P94" s="14"/>
      <c r="Q94" s="14"/>
    </row>
    <row r="95" spans="1:17" s="9" customFormat="1" ht="12.75">
      <c r="A95" s="142"/>
      <c r="B95" s="68"/>
      <c r="E95" s="10"/>
      <c r="F95" s="10"/>
      <c r="G95" s="11"/>
      <c r="H95" s="12"/>
      <c r="I95" s="13"/>
      <c r="J95" s="13"/>
      <c r="K95" s="13"/>
      <c r="L95" s="13"/>
      <c r="M95" s="13"/>
      <c r="N95" s="14"/>
      <c r="O95" s="14"/>
      <c r="P95" s="14"/>
      <c r="Q95" s="14"/>
    </row>
    <row r="96" spans="1:17" s="9" customFormat="1" ht="12.75">
      <c r="A96" s="142"/>
      <c r="B96" s="68"/>
      <c r="E96" s="90"/>
      <c r="F96" s="90"/>
      <c r="G96" s="91"/>
      <c r="H96" s="92"/>
      <c r="I96" s="13"/>
      <c r="J96" s="13"/>
      <c r="K96" s="13"/>
      <c r="L96" s="13"/>
      <c r="M96" s="13"/>
      <c r="N96" s="14"/>
      <c r="O96" s="14"/>
      <c r="P96" s="14"/>
      <c r="Q96" s="14"/>
    </row>
    <row r="97" spans="1:17" s="9" customFormat="1" ht="12.75">
      <c r="A97" s="142"/>
      <c r="B97" s="68"/>
      <c r="E97" s="90"/>
      <c r="F97" s="90"/>
      <c r="G97" s="91"/>
      <c r="H97" s="92"/>
      <c r="I97" s="13"/>
      <c r="J97" s="13"/>
      <c r="K97" s="13"/>
      <c r="L97" s="13"/>
      <c r="M97" s="13"/>
      <c r="N97" s="14"/>
      <c r="O97" s="14"/>
      <c r="P97" s="14"/>
      <c r="Q97" s="14"/>
    </row>
    <row r="98" spans="1:17" s="9" customFormat="1" ht="12.75">
      <c r="A98" s="142"/>
      <c r="B98" s="68"/>
      <c r="E98" s="90"/>
      <c r="F98" s="90"/>
      <c r="G98" s="91" t="s">
        <v>45</v>
      </c>
      <c r="H98" s="92">
        <f>H7*10%</f>
        <v>389699.73333333334</v>
      </c>
      <c r="I98" s="13"/>
      <c r="J98" s="13"/>
      <c r="K98" s="13"/>
      <c r="L98" s="13"/>
      <c r="M98" s="13"/>
      <c r="N98" s="14"/>
      <c r="O98" s="14"/>
      <c r="P98" s="14"/>
      <c r="Q98" s="14"/>
    </row>
    <row r="99" spans="1:17" s="9" customFormat="1" ht="12.75">
      <c r="A99" s="142"/>
      <c r="B99" s="68"/>
      <c r="E99" s="90"/>
      <c r="F99" s="90"/>
      <c r="G99" s="91" t="s">
        <v>46</v>
      </c>
      <c r="H99" s="92">
        <f>H57</f>
        <v>0</v>
      </c>
      <c r="I99" s="13"/>
      <c r="J99" s="13"/>
      <c r="K99" s="13"/>
      <c r="L99" s="13"/>
      <c r="M99" s="13"/>
      <c r="N99" s="14"/>
      <c r="O99" s="14"/>
      <c r="P99" s="14"/>
      <c r="Q99" s="14"/>
    </row>
    <row r="100" spans="1:17" s="9" customFormat="1" ht="12.75">
      <c r="A100" s="142"/>
      <c r="B100" s="68"/>
      <c r="E100" s="90"/>
      <c r="F100" s="90"/>
      <c r="G100" s="91" t="s">
        <v>47</v>
      </c>
      <c r="H100" s="93">
        <f>H98+H99</f>
        <v>389699.73333333334</v>
      </c>
      <c r="I100" s="13"/>
      <c r="J100" s="13"/>
      <c r="K100" s="13"/>
      <c r="L100" s="13"/>
      <c r="M100" s="13"/>
      <c r="N100" s="14"/>
      <c r="O100" s="14"/>
      <c r="P100" s="14"/>
      <c r="Q100" s="14"/>
    </row>
    <row r="101" spans="1:17" s="9" customFormat="1" ht="12.75">
      <c r="A101" s="142"/>
      <c r="B101" s="68"/>
      <c r="E101" s="90"/>
      <c r="F101" s="90"/>
      <c r="G101" s="91"/>
      <c r="H101" s="92"/>
      <c r="I101" s="13"/>
      <c r="J101" s="13"/>
      <c r="K101" s="13"/>
      <c r="L101" s="13"/>
      <c r="M101" s="13"/>
      <c r="N101" s="14"/>
      <c r="O101" s="14"/>
      <c r="P101" s="14"/>
      <c r="Q101" s="14"/>
    </row>
    <row r="102" spans="2:17" s="9" customFormat="1" ht="12.75">
      <c r="B102" s="68"/>
      <c r="E102" s="90"/>
      <c r="F102" s="90"/>
      <c r="G102" s="91"/>
      <c r="H102" s="92"/>
      <c r="I102" s="13"/>
      <c r="J102" s="13"/>
      <c r="K102" s="13"/>
      <c r="L102" s="13"/>
      <c r="M102" s="13"/>
      <c r="N102" s="14"/>
      <c r="O102" s="14"/>
      <c r="P102" s="14"/>
      <c r="Q102" s="14"/>
    </row>
    <row r="103" spans="2:17" s="9" customFormat="1" ht="12.75">
      <c r="B103" s="68"/>
      <c r="E103" s="90"/>
      <c r="F103" s="90"/>
      <c r="G103" s="91"/>
      <c r="H103" s="91"/>
      <c r="I103" s="91"/>
      <c r="J103" s="91"/>
      <c r="K103" s="13"/>
      <c r="L103" s="13"/>
      <c r="M103" s="13"/>
      <c r="N103" s="14"/>
      <c r="O103" s="14"/>
      <c r="P103" s="14"/>
      <c r="Q103" s="14"/>
    </row>
    <row r="104" spans="2:17" s="9" customFormat="1" ht="12.75">
      <c r="B104" s="68"/>
      <c r="E104" s="90"/>
      <c r="F104" s="90"/>
      <c r="G104" s="94" t="s">
        <v>70</v>
      </c>
      <c r="H104" s="91"/>
      <c r="I104" s="91"/>
      <c r="J104" s="91"/>
      <c r="K104" s="13"/>
      <c r="L104" s="13"/>
      <c r="M104" s="13"/>
      <c r="N104" s="14"/>
      <c r="O104" s="14"/>
      <c r="P104" s="14"/>
      <c r="Q104" s="14"/>
    </row>
    <row r="105" spans="2:17" s="9" customFormat="1" ht="12.75">
      <c r="B105" s="68"/>
      <c r="E105" s="90"/>
      <c r="F105" s="90"/>
      <c r="G105" s="91" t="s">
        <v>48</v>
      </c>
      <c r="H105" s="95">
        <v>0.85</v>
      </c>
      <c r="I105" s="91"/>
      <c r="J105" s="91"/>
      <c r="K105" s="13"/>
      <c r="L105" s="13"/>
      <c r="M105" s="13"/>
      <c r="N105" s="14"/>
      <c r="O105" s="14"/>
      <c r="P105" s="14"/>
      <c r="Q105" s="14"/>
    </row>
    <row r="106" spans="2:17" s="9" customFormat="1" ht="12.75">
      <c r="B106" s="68"/>
      <c r="E106" s="90"/>
      <c r="F106" s="90"/>
      <c r="G106" s="91" t="s">
        <v>49</v>
      </c>
      <c r="H106" s="95">
        <v>0.05</v>
      </c>
      <c r="I106" s="91"/>
      <c r="J106" s="91"/>
      <c r="K106" s="13"/>
      <c r="L106" s="13"/>
      <c r="M106" s="13"/>
      <c r="N106" s="14"/>
      <c r="O106" s="14"/>
      <c r="P106" s="14"/>
      <c r="Q106" s="14"/>
    </row>
    <row r="107" spans="2:17" s="9" customFormat="1" ht="12.75">
      <c r="B107" s="68"/>
      <c r="E107" s="90"/>
      <c r="F107" s="90"/>
      <c r="G107" s="94" t="s">
        <v>50</v>
      </c>
      <c r="H107" s="96">
        <v>0.1</v>
      </c>
      <c r="I107" s="91"/>
      <c r="J107" s="91"/>
      <c r="K107" s="13"/>
      <c r="L107" s="13"/>
      <c r="M107" s="13"/>
      <c r="N107" s="14"/>
      <c r="O107" s="14"/>
      <c r="P107" s="14"/>
      <c r="Q107" s="14"/>
    </row>
    <row r="108" spans="2:17" s="9" customFormat="1" ht="12.75">
      <c r="B108" s="68"/>
      <c r="E108" s="90"/>
      <c r="F108" s="90"/>
      <c r="G108" s="91"/>
      <c r="H108" s="92"/>
      <c r="I108" s="91"/>
      <c r="J108" s="97"/>
      <c r="K108" s="13"/>
      <c r="L108" s="13"/>
      <c r="M108" s="13"/>
      <c r="N108" s="14"/>
      <c r="O108" s="14"/>
      <c r="P108" s="14"/>
      <c r="Q108" s="14"/>
    </row>
    <row r="109" spans="2:17" s="9" customFormat="1" ht="12.75">
      <c r="B109" s="68"/>
      <c r="E109" s="90"/>
      <c r="F109" s="90"/>
      <c r="G109" s="91"/>
      <c r="H109" s="92"/>
      <c r="I109" s="97"/>
      <c r="J109" s="97"/>
      <c r="K109" s="13"/>
      <c r="L109" s="13"/>
      <c r="M109" s="13"/>
      <c r="N109" s="14"/>
      <c r="O109" s="14"/>
      <c r="P109" s="14"/>
      <c r="Q109" s="14"/>
    </row>
    <row r="110" spans="2:17" s="9" customFormat="1" ht="12.75">
      <c r="B110" s="68"/>
      <c r="E110" s="90"/>
      <c r="F110" s="90"/>
      <c r="G110" s="99"/>
      <c r="H110" s="92"/>
      <c r="I110" s="97"/>
      <c r="J110" s="97"/>
      <c r="K110" s="13"/>
      <c r="L110" s="13"/>
      <c r="M110" s="13"/>
      <c r="N110" s="14"/>
      <c r="O110" s="14"/>
      <c r="P110" s="14"/>
      <c r="Q110" s="14"/>
    </row>
    <row r="111" spans="2:17" s="9" customFormat="1" ht="12.75">
      <c r="B111" s="68"/>
      <c r="E111" s="90"/>
      <c r="F111" s="90"/>
      <c r="G111" s="91"/>
      <c r="H111" s="92"/>
      <c r="I111" s="97"/>
      <c r="J111" s="97"/>
      <c r="K111" s="13"/>
      <c r="L111" s="13"/>
      <c r="M111" s="13"/>
      <c r="N111" s="14"/>
      <c r="O111" s="14"/>
      <c r="P111" s="14"/>
      <c r="Q111" s="14"/>
    </row>
    <row r="112" spans="2:17" s="9" customFormat="1" ht="12.75">
      <c r="B112" s="68"/>
      <c r="E112" s="90"/>
      <c r="F112" s="90"/>
      <c r="G112" s="91"/>
      <c r="H112" s="92"/>
      <c r="I112" s="97"/>
      <c r="J112" s="97"/>
      <c r="K112" s="13"/>
      <c r="L112" s="13"/>
      <c r="M112" s="13"/>
      <c r="N112" s="14"/>
      <c r="O112" s="14"/>
      <c r="P112" s="14"/>
      <c r="Q112" s="14"/>
    </row>
    <row r="113" spans="2:17" s="9" customFormat="1" ht="12.75">
      <c r="B113" s="68"/>
      <c r="E113" s="10"/>
      <c r="F113" s="10"/>
      <c r="G113" s="11"/>
      <c r="H113" s="157"/>
      <c r="I113" s="13"/>
      <c r="J113" s="13"/>
      <c r="K113" s="13"/>
      <c r="L113" s="13"/>
      <c r="M113" s="13"/>
      <c r="N113" s="14"/>
      <c r="O113" s="14"/>
      <c r="P113" s="14"/>
      <c r="Q113" s="1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Hrat</dc:creator>
  <cp:keywords/>
  <dc:description/>
  <cp:lastModifiedBy>Martincová Dominika</cp:lastModifiedBy>
  <cp:lastPrinted>2016-06-27T14:09:34Z</cp:lastPrinted>
  <dcterms:created xsi:type="dcterms:W3CDTF">2004-06-16T08:41:27Z</dcterms:created>
  <dcterms:modified xsi:type="dcterms:W3CDTF">2016-08-30T08:19:30Z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