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1. PODPORA PODNIKÁNÍ\2021\4. Hodnocení\Výsledky\"/>
    </mc:Choice>
  </mc:AlternateContent>
  <xr:revisionPtr revIDLastSave="1173" documentId="8_{4B5FF2EE-8BEF-4C5F-BD67-8F48F295D768}" xr6:coauthVersionLast="44" xr6:coauthVersionMax="45" xr10:uidLastSave="{DD9B6A80-7B6A-4BDF-952B-784DC54C2E15}"/>
  <bookViews>
    <workbookView xWindow="-120" yWindow="-120" windowWidth="29040" windowHeight="15840" xr2:uid="{D3E44042-ECFE-452E-A7AF-D272930E159D}"/>
  </bookViews>
  <sheets>
    <sheet name="TAV" sheetId="6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G4" i="6" l="1"/>
  <c r="G5" i="6"/>
  <c r="G6" i="6"/>
  <c r="G7" i="6"/>
  <c r="G8" i="6"/>
  <c r="G9" i="6"/>
  <c r="G10" i="6"/>
  <c r="G11" i="6"/>
  <c r="G2" i="6" l="1"/>
  <c r="G3" i="6"/>
  <c r="J3" i="6" s="1"/>
  <c r="J2" i="6" l="1"/>
  <c r="G12" i="6"/>
  <c r="B12" i="6"/>
</calcChain>
</file>

<file path=xl/sharedStrings.xml><?xml version="1.0" encoding="utf-8"?>
<sst xmlns="http://schemas.openxmlformats.org/spreadsheetml/2006/main" count="72" uniqueCount="56">
  <si>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</si>
  <si>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</si>
  <si>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</si>
  <si>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</si>
  <si>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</si>
  <si>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</si>
  <si>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</si>
  <si>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</si>
  <si>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</si>
  <si>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</si>
  <si>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</si>
  <si>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</si>
  <si>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Clap Design s.r.o.</t>
  </si>
  <si>
    <t>07864400</t>
  </si>
  <si>
    <t>Nová produktová řada</t>
  </si>
  <si>
    <t>Cave Corp s.r.o.</t>
  </si>
  <si>
    <t>08814295</t>
  </si>
  <si>
    <t>DOGGY house a DOGGY box</t>
  </si>
  <si>
    <t>47</t>
  </si>
  <si>
    <t>53</t>
  </si>
  <si>
    <t>Poznámka</t>
  </si>
  <si>
    <t>18</t>
  </si>
  <si>
    <t>JVM Camper s.r.o.</t>
  </si>
  <si>
    <t>08694028</t>
  </si>
  <si>
    <t>Prototyp vestavby obytného automobulu do dodávky Eurokarosérie CIT/PEU/Fiat typ 290</t>
  </si>
  <si>
    <t>50</t>
  </si>
  <si>
    <t>CADservis s.r.o.</t>
  </si>
  <si>
    <t>27807436</t>
  </si>
  <si>
    <t>Vanička na sedací koupele</t>
  </si>
  <si>
    <t>58</t>
  </si>
  <si>
    <t>HOTJET CZ s.r.o.</t>
  </si>
  <si>
    <t>27764290</t>
  </si>
  <si>
    <t>Návrh designu a konstrukčního řešení tepelného čerpadla vzduch/voda pro zvýšení konkurenceschopnosti</t>
  </si>
  <si>
    <t>56</t>
  </si>
  <si>
    <t>Ergon - sociální podnik, z.s.</t>
  </si>
  <si>
    <t>Spolek</t>
  </si>
  <si>
    <t>26640899</t>
  </si>
  <si>
    <t>Návrh designu a konstrukčního řešen lisů na plastové lahve a plechovky</t>
  </si>
  <si>
    <t>24</t>
  </si>
  <si>
    <t>Alubra s.r.o.</t>
  </si>
  <si>
    <t>26855798</t>
  </si>
  <si>
    <t>Designová Rozbočovací síťová zásuvka na 230 V</t>
  </si>
  <si>
    <t>57</t>
  </si>
  <si>
    <t>FTR STUDIO s.r.o.</t>
  </si>
  <si>
    <t>08169331</t>
  </si>
  <si>
    <t>FUNQI (FUTURO)</t>
  </si>
  <si>
    <t>43</t>
  </si>
  <si>
    <t>Cargio Industries s.r.o.</t>
  </si>
  <si>
    <t>06863884</t>
  </si>
  <si>
    <t>Design, vývoj a výroba prototypu rámu pro nákladní kolo na doručování balíků a dalšího zboží</t>
  </si>
  <si>
    <t>65</t>
  </si>
  <si>
    <t>Struzkobal s.r.o.</t>
  </si>
  <si>
    <t>05570379</t>
  </si>
  <si>
    <t>UNIVERZÁLNÍ PLASTOVÝ SPOJOVACÍ SYSTÉM</t>
  </si>
  <si>
    <t>Výběrová komise na základě výstupu z 1. kola hodnocení nevybrala žadatele k postupu do 2. kola hodnocení.</t>
  </si>
  <si>
    <t>Výběrová komise na základě prezentace žadatele v 2. kole hodnocení a s přihlédnutím k hodnocení 1. kola nedoporučuje projekt k financování.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</si>
</sst>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4" fontId="2" fillId="0" borderId="0" applyFill="0" applyBorder="0" applyProtection="0">
      <alignment horizontal="right" vertical="center" indent="2"/>
    </xf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wrapText="1" indent="1"/>
    </xf>
    <xf numFmtId="49" fontId="0" fillId="0" borderId="0" xfId="1" applyNumberFormat="1" applyFont="1" applyAlignment="1" applyProtection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10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indent="1"/>
    </xf>
    <xf numFmtId="49" fontId="0" fillId="0" borderId="0" xfId="1" applyNumberFormat="1" applyFont="1" applyAlignment="1">
      <alignment horizontal="left" vertical="center" wrapText="1" indent="1"/>
    </xf>
    <xf numFmtId="49" fontId="0" fillId="0" borderId="0" xfId="1" applyNumberFormat="1" applyFont="1" applyAlignment="1">
      <alignment horizontal="left" vertical="center" indent="1"/>
    </xf>
  </cellXfs>
  <cellStyles count="2">
    <cellStyle name="Datum" xfId="1" xr:uid="{FAF46C15-92F6-4706-A428-9626A6654BD8}"/>
    <cellStyle name="Normální" xfId="0" builtinId="0"/>
  </cellStyles>
  <dxfs count="15">
    <dxf>
      <numFmt numFmtId="164" formatCode="#,##0\ &quot;Kč&quot;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0F1B50-3C89-409C-90EB-03C962DAEE57}" name="Tabulka15" displayName="Tabulka15" ref="A1:K12" totalsRowCount="1" headerRowDxfId="14" dataDxfId="13">
  <autoFilter ref="A1:K11" xr:uid="{198B296D-FCF8-478C-B312-6D73B5DEBF62}"/>
  <tableColumns count="11">
    <tableColumn id="1" xr3:uid="{45DEBBC3-1601-4E2D-9D56-1D46B9CCAF66}" name="POŘADÍ" totalsRowLabel="Celkem" dataDxfId="12"/>
    <tableColumn id="2" xr3:uid="{49B05A94-67A2-4BF1-A619-A0ECE5416FAC}" name="ŽADATEL" totalsRowFunction="count" dataDxfId="11" totalsRowDxfId="1"/>
    <tableColumn id="3" xr3:uid="{87FDFD66-A64A-4A8D-8FA6-41721187FE42}" name="PRÁVNÍ FORMA ŽADATELE" dataDxfId="10"/>
    <tableColumn id="4" xr3:uid="{B2B7BCFF-0927-4FA7-957F-271BA4132608}" name="IČO ŽADATELE" dataDxfId="9"/>
    <tableColumn id="5" xr3:uid="{22AC6C00-619E-427E-90FA-C1F4499B3532}" name="NÁZEV PROJEKTU" dataDxfId="8"/>
    <tableColumn id="12" xr3:uid="{12219D9D-DA1F-4B2E-88C6-D11916A361A2}" name=" CELKOVÉ UZNATELNÉ NÁKLADY" dataDxfId="7"/>
    <tableColumn id="13" xr3:uid="{21DFEF75-C309-4E4A-B8F8-E64227B0E51A}" name="DOTACE (celkem)" totalsRowFunction="sum" dataDxfId="6" totalsRowDxfId="0">
      <calculatedColumnFormula>Tabulka15[[#This Row],[DOTACE (investiční část)]]+Tabulka15[[#This Row],[DOTACE (neinvestiční část)]]</calculatedColumnFormula>
    </tableColumn>
    <tableColumn id="14" xr3:uid="{1D0DCF64-D7B3-4599-96BE-491EE1F32ACD}" name="DOTACE (investiční část)" dataDxfId="5"/>
    <tableColumn id="15" xr3:uid="{F03F9108-AB61-4B8B-ADE3-4A8B1D3B4FCF}" name="DOTACE (neinvestiční část)" dataDxfId="4"/>
    <tableColumn id="16" xr3:uid="{DA444BDB-438C-48B7-A9C8-1443BE02D434}" name="SPOLUFINAN-COVÁNÍ" dataDxfId="3">
      <calculatedColumnFormula>Tabulka15[[#This Row],[DOTACE (celkem)]]/Tabulka15[[#This Row],[ CELKOVÉ UZNATELNÉ NÁKLADY]]</calculatedColumnFormula>
    </tableColumn>
    <tableColumn id="33" xr3:uid="{031810F4-643A-4383-A9FA-D49DAFD82D48}" name="Poznámka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8D19-3E44-4426-9CAC-FB003BAB48C3}">
  <sheetPr>
    <pageSetUpPr fitToPage="1"/>
  </sheetPr>
  <dimension ref="A1:K12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4" sqref="G14"/>
    </sheetView>
  </sheetViews>
  <sheetFormatPr defaultRowHeight="15" x14ac:dyDescent="0.25"/>
  <cols>
    <col min="1" max="1" width="10" customWidth="1"/>
    <col min="2" max="2" width="21.28515625" customWidth="1"/>
    <col min="3" max="3" width="23.28515625" customWidth="1"/>
    <col min="4" max="4" width="14.140625" customWidth="1"/>
    <col min="5" max="5" width="44.5703125" customWidth="1"/>
    <col min="6" max="6" width="17.28515625" customWidth="1"/>
    <col min="7" max="7" width="14.140625" customWidth="1"/>
    <col min="8" max="8" width="12.85546875" customWidth="1"/>
    <col min="9" max="9" width="14" customWidth="1"/>
    <col min="10" max="10" width="13.42578125" customWidth="1"/>
    <col min="11" max="11" width="73.28515625" customWidth="1"/>
  </cols>
  <sheetData>
    <row r="1" spans="1:11" s="4" customFormat="1" ht="4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20</v>
      </c>
    </row>
    <row r="2" spans="1:11" ht="30" x14ac:dyDescent="0.25">
      <c r="A2" s="5" t="s">
        <v>18</v>
      </c>
      <c r="B2" s="10" t="s">
        <v>12</v>
      </c>
      <c r="C2" s="6" t="s">
        <v>0</v>
      </c>
      <c r="D2" s="5" t="s">
        <v>13</v>
      </c>
      <c r="E2" s="7" t="s">
        <v>14</v>
      </c>
      <c r="F2" s="8">
        <v>642858</v>
      </c>
      <c r="G2" s="11">
        <f>Tabulka15[[#This Row],[DOTACE (investiční část)]]+Tabulka15[[#This Row],[DOTACE (neinvestiční část)]]</f>
        <v>450000</v>
      </c>
      <c r="H2" s="8">
        <v>0</v>
      </c>
      <c r="I2" s="8">
        <v>450000</v>
      </c>
      <c r="J2" s="9">
        <f>Tabulka15[[#This Row],[DOTACE (celkem)]]/Tabulka15[[#This Row],[ CELKOVÉ UZNATELNÉ NÁKLADY]]</f>
        <v>0.69999906666791112</v>
      </c>
      <c r="K2" s="3" t="s">
        <v>55</v>
      </c>
    </row>
    <row r="3" spans="1:11" ht="30" x14ac:dyDescent="0.25">
      <c r="A3" s="5" t="s">
        <v>19</v>
      </c>
      <c r="B3" s="10" t="s">
        <v>15</v>
      </c>
      <c r="C3" s="6" t="s">
        <v>0</v>
      </c>
      <c r="D3" s="5" t="s">
        <v>16</v>
      </c>
      <c r="E3" s="7" t="s">
        <v>17</v>
      </c>
      <c r="F3" s="8">
        <v>642000</v>
      </c>
      <c r="G3" s="11">
        <f>Tabulka15[[#This Row],[DOTACE (investiční část)]]+Tabulka15[[#This Row],[DOTACE (neinvestiční část)]]</f>
        <v>449000</v>
      </c>
      <c r="H3" s="8">
        <v>0</v>
      </c>
      <c r="I3" s="8">
        <v>449000</v>
      </c>
      <c r="J3" s="9">
        <f>Tabulka15[[#This Row],[DOTACE (celkem)]]/Tabulka15[[#This Row],[ CELKOVÉ UZNATELNÉ NÁKLADY]]</f>
        <v>0.69937694704049846</v>
      </c>
      <c r="K3" s="3" t="s">
        <v>55</v>
      </c>
    </row>
    <row r="4" spans="1:11" ht="30" x14ac:dyDescent="0.25">
      <c r="A4" s="5" t="s">
        <v>21</v>
      </c>
      <c r="B4" s="10" t="s">
        <v>22</v>
      </c>
      <c r="C4" s="6" t="s">
        <v>0</v>
      </c>
      <c r="D4" s="5" t="s">
        <v>23</v>
      </c>
      <c r="E4" s="12" t="s">
        <v>24</v>
      </c>
      <c r="F4" s="8">
        <v>1000000</v>
      </c>
      <c r="G4" s="11">
        <f>Tabulka15[[#This Row],[DOTACE (investiční část)]]+Tabulka15[[#This Row],[DOTACE (neinvestiční část)]]</f>
        <v>400000</v>
      </c>
      <c r="H4" s="8">
        <v>0</v>
      </c>
      <c r="I4" s="8">
        <v>400000</v>
      </c>
      <c r="J4" s="9">
        <f>Tabulka15[[#This Row],[DOTACE (celkem)]]/Tabulka15[[#This Row],[ CELKOVÉ UZNATELNÉ NÁKLADY]]</f>
        <v>0.4</v>
      </c>
      <c r="K4" s="3" t="s">
        <v>54</v>
      </c>
    </row>
    <row r="5" spans="1:11" ht="30" x14ac:dyDescent="0.25">
      <c r="A5" s="5" t="s">
        <v>25</v>
      </c>
      <c r="B5" s="10" t="s">
        <v>26</v>
      </c>
      <c r="C5" s="6" t="s">
        <v>0</v>
      </c>
      <c r="D5" s="5" t="s">
        <v>27</v>
      </c>
      <c r="E5" s="13" t="s">
        <v>28</v>
      </c>
      <c r="F5" s="8">
        <v>650000</v>
      </c>
      <c r="G5" s="11">
        <f>Tabulka15[[#This Row],[DOTACE (investiční část)]]+Tabulka15[[#This Row],[DOTACE (neinvestiční část)]]</f>
        <v>450000</v>
      </c>
      <c r="H5" s="8">
        <v>0</v>
      </c>
      <c r="I5" s="8">
        <v>450000</v>
      </c>
      <c r="J5" s="9">
        <f>Tabulka15[[#This Row],[DOTACE (celkem)]]/Tabulka15[[#This Row],[ CELKOVÉ UZNATELNÉ NÁKLADY]]</f>
        <v>0.69230769230769229</v>
      </c>
      <c r="K5" s="3" t="s">
        <v>54</v>
      </c>
    </row>
    <row r="6" spans="1:11" ht="45" x14ac:dyDescent="0.25">
      <c r="A6" s="5" t="s">
        <v>29</v>
      </c>
      <c r="B6" s="10" t="s">
        <v>30</v>
      </c>
      <c r="C6" s="6" t="s">
        <v>0</v>
      </c>
      <c r="D6" s="5" t="s">
        <v>31</v>
      </c>
      <c r="E6" s="12" t="s">
        <v>32</v>
      </c>
      <c r="F6" s="8">
        <v>620000</v>
      </c>
      <c r="G6" s="11">
        <f>Tabulka15[[#This Row],[DOTACE (investiční část)]]+Tabulka15[[#This Row],[DOTACE (neinvestiční část)]]</f>
        <v>434000</v>
      </c>
      <c r="H6" s="8">
        <v>0</v>
      </c>
      <c r="I6" s="8">
        <v>434000</v>
      </c>
      <c r="J6" s="9">
        <f>Tabulka15[[#This Row],[DOTACE (celkem)]]/Tabulka15[[#This Row],[ CELKOVÉ UZNATELNÉ NÁKLADY]]</f>
        <v>0.7</v>
      </c>
      <c r="K6" s="3" t="s">
        <v>54</v>
      </c>
    </row>
    <row r="7" spans="1:11" ht="30" x14ac:dyDescent="0.25">
      <c r="A7" s="5" t="s">
        <v>33</v>
      </c>
      <c r="B7" s="10" t="s">
        <v>34</v>
      </c>
      <c r="C7" s="6" t="s">
        <v>35</v>
      </c>
      <c r="D7" s="5" t="s">
        <v>36</v>
      </c>
      <c r="E7" s="12" t="s">
        <v>37</v>
      </c>
      <c r="F7" s="8">
        <v>605000</v>
      </c>
      <c r="G7" s="11">
        <f>Tabulka15[[#This Row],[DOTACE (investiční část)]]+Tabulka15[[#This Row],[DOTACE (neinvestiční část)]]</f>
        <v>423500</v>
      </c>
      <c r="H7" s="8">
        <v>0</v>
      </c>
      <c r="I7" s="8">
        <v>423500</v>
      </c>
      <c r="J7" s="9">
        <f>Tabulka15[[#This Row],[DOTACE (celkem)]]/Tabulka15[[#This Row],[ CELKOVÉ UZNATELNÉ NÁKLADY]]</f>
        <v>0.7</v>
      </c>
      <c r="K7" s="3" t="s">
        <v>54</v>
      </c>
    </row>
    <row r="8" spans="1:11" ht="30" x14ac:dyDescent="0.25">
      <c r="A8" s="5" t="s">
        <v>38</v>
      </c>
      <c r="B8" s="10" t="s">
        <v>39</v>
      </c>
      <c r="C8" s="6" t="s">
        <v>0</v>
      </c>
      <c r="D8" s="5" t="s">
        <v>40</v>
      </c>
      <c r="E8" s="12" t="s">
        <v>41</v>
      </c>
      <c r="F8" s="8">
        <v>643715</v>
      </c>
      <c r="G8" s="11">
        <f>Tabulka15[[#This Row],[DOTACE (investiční část)]]+Tabulka15[[#This Row],[DOTACE (neinvestiční část)]]</f>
        <v>450000</v>
      </c>
      <c r="H8" s="8">
        <v>0</v>
      </c>
      <c r="I8" s="8">
        <v>450000</v>
      </c>
      <c r="J8" s="9">
        <f>Tabulka15[[#This Row],[DOTACE (celkem)]]/Tabulka15[[#This Row],[ CELKOVÉ UZNATELNÉ NÁKLADY]]</f>
        <v>0.69906713374707752</v>
      </c>
      <c r="K8" s="3" t="s">
        <v>54</v>
      </c>
    </row>
    <row r="9" spans="1:11" ht="30" x14ac:dyDescent="0.25">
      <c r="A9" s="5" t="s">
        <v>42</v>
      </c>
      <c r="B9" s="10" t="s">
        <v>43</v>
      </c>
      <c r="C9" s="6" t="s">
        <v>0</v>
      </c>
      <c r="D9" s="5" t="s">
        <v>44</v>
      </c>
      <c r="E9" s="13" t="s">
        <v>45</v>
      </c>
      <c r="F9" s="8">
        <v>647000</v>
      </c>
      <c r="G9" s="11">
        <f>Tabulka15[[#This Row],[DOTACE (investiční část)]]+Tabulka15[[#This Row],[DOTACE (neinvestiční část)]]</f>
        <v>450000</v>
      </c>
      <c r="H9" s="8">
        <v>0</v>
      </c>
      <c r="I9" s="8">
        <v>450000</v>
      </c>
      <c r="J9" s="9">
        <f>Tabulka15[[#This Row],[DOTACE (celkem)]]/Tabulka15[[#This Row],[ CELKOVÉ UZNATELNÉ NÁKLADY]]</f>
        <v>0.69551777434312212</v>
      </c>
      <c r="K9" s="3" t="s">
        <v>54</v>
      </c>
    </row>
    <row r="10" spans="1:11" ht="45" x14ac:dyDescent="0.25">
      <c r="A10" s="5" t="s">
        <v>46</v>
      </c>
      <c r="B10" s="10" t="s">
        <v>47</v>
      </c>
      <c r="C10" s="6" t="s">
        <v>0</v>
      </c>
      <c r="D10" s="5" t="s">
        <v>48</v>
      </c>
      <c r="E10" s="12" t="s">
        <v>49</v>
      </c>
      <c r="F10" s="8">
        <v>644000</v>
      </c>
      <c r="G10" s="11">
        <f>Tabulka15[[#This Row],[DOTACE (investiční část)]]+Tabulka15[[#This Row],[DOTACE (neinvestiční část)]]</f>
        <v>450000</v>
      </c>
      <c r="H10" s="8">
        <v>0</v>
      </c>
      <c r="I10" s="8">
        <v>450000</v>
      </c>
      <c r="J10" s="9">
        <f>Tabulka15[[#This Row],[DOTACE (celkem)]]/Tabulka15[[#This Row],[ CELKOVÉ UZNATELNÉ NÁKLADY]]</f>
        <v>0.69875776397515532</v>
      </c>
      <c r="K10" s="3" t="s">
        <v>54</v>
      </c>
    </row>
    <row r="11" spans="1:11" ht="30" x14ac:dyDescent="0.25">
      <c r="A11" s="5" t="s">
        <v>50</v>
      </c>
      <c r="B11" s="10" t="s">
        <v>51</v>
      </c>
      <c r="C11" s="6" t="s">
        <v>0</v>
      </c>
      <c r="D11" s="5" t="s">
        <v>52</v>
      </c>
      <c r="E11" s="13" t="s">
        <v>53</v>
      </c>
      <c r="F11" s="8">
        <v>570000</v>
      </c>
      <c r="G11" s="11">
        <f>Tabulka15[[#This Row],[DOTACE (investiční část)]]+Tabulka15[[#This Row],[DOTACE (neinvestiční část)]]</f>
        <v>399000</v>
      </c>
      <c r="H11" s="8">
        <v>0</v>
      </c>
      <c r="I11" s="8">
        <v>399000</v>
      </c>
      <c r="J11" s="9">
        <f>Tabulka15[[#This Row],[DOTACE (celkem)]]/Tabulka15[[#This Row],[ CELKOVÉ UZNATELNÉ NÁKLADY]]</f>
        <v>0.7</v>
      </c>
      <c r="K11" s="3" t="s">
        <v>54</v>
      </c>
    </row>
    <row r="12" spans="1:11" x14ac:dyDescent="0.25">
      <c r="A12" t="s">
        <v>11</v>
      </c>
      <c r="B12" s="2">
        <f>SUBTOTAL(103,Tabulka15[ŽADATEL])</f>
        <v>10</v>
      </c>
      <c r="G12" s="1">
        <f>SUBTOTAL(109,Tabulka15[DOTACE (celkem)])</f>
        <v>4355500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&amp;LPříloha č. 5_Seznam žadatelů nenavržených pro poskytnutí dotací – TechArt voucher (DT 2)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B5A31-26EA-4909-B0B8-EEC0BA3B8F1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32bf68d-6f68-4e32-bbd9-660cee6f1f29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2021-06-03T10:19:31Z</cp:lastPrinted>
  <dcterms:created xsi:type="dcterms:W3CDTF">2021-04-17T13:21:56Z</dcterms:created>
  <dcterms:modified xsi:type="dcterms:W3CDTF">2021-06-03T10:20:04Z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