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  <externalReference r:id="rId3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F8" i="1"/>
  <c r="G8" i="1"/>
  <c r="H8" i="1"/>
  <c r="I8" i="1"/>
</calcChain>
</file>

<file path=xl/sharedStrings.xml><?xml version="1.0" encoding="utf-8"?>
<sst xmlns="http://schemas.openxmlformats.org/spreadsheetml/2006/main" count="44" uniqueCount="34">
  <si>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</si>
  <si>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</si>
  <si>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</si>
  <si>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</si>
  <si>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</si>
  <si>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</si>
  <si>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</si>
  <si>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</si>
  <si>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Investiční část dotace</t>
  </si>
  <si>
    <t>Neinvestiční část dotace</t>
  </si>
  <si>
    <t>Podíl dotace na celk. uzn. nákladech</t>
  </si>
  <si>
    <t>Časová použitelnost</t>
  </si>
  <si>
    <t>Příloha č. 1_Seznam projektů navržených na poskytnutí dotace (DT 1)</t>
  </si>
  <si>
    <t>FreOn Services s.r.o.</t>
  </si>
  <si>
    <t>05543967</t>
  </si>
  <si>
    <t>Tak trochu jiná točená</t>
  </si>
  <si>
    <t>Václav Fischer</t>
  </si>
  <si>
    <t>Zemědělský podnikatel - fyzická osoba</t>
  </si>
  <si>
    <t>08009406</t>
  </si>
  <si>
    <t>Flancky CZ</t>
  </si>
  <si>
    <t>Theosun technologies s.r.o.</t>
  </si>
  <si>
    <t>07728166</t>
  </si>
  <si>
    <t>Rehabilitační exoskelet horních končetin</t>
  </si>
  <si>
    <t>Daniel Lazar</t>
  </si>
  <si>
    <t xml:space="preserve">Fyzická osoba podnikající dle živnostenského zákona </t>
  </si>
  <si>
    <t>07661894</t>
  </si>
  <si>
    <t>Independent</t>
  </si>
  <si>
    <t>Oktarína TR s.r.o.</t>
  </si>
  <si>
    <t>08660140</t>
  </si>
  <si>
    <t>Oktarína TR s.r.o. / Přírodní sirupy</t>
  </si>
  <si>
    <t>Doporučení výběrové komise (ANO/NE)</t>
  </si>
  <si>
    <t>Ano</t>
  </si>
  <si>
    <t>Celkem</t>
  </si>
  <si>
    <t>1. 1. 2020 - 30.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</si>
</sst>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9"/>
      <color theme="3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rgb="FF0070C0"/>
      </bottom>
      <diagonal/>
    </border>
  </borders>
  <cellStyleXfs count="2">
    <xf numFmtId="0" fontId="0" fillId="0" borderId="0"/>
    <xf numFmtId="14" fontId="4" fillId="0" borderId="0" applyFill="0" applyBorder="0" applyProtection="0">
      <alignment horizontal="right" vertical="center" indent="2"/>
    </xf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wrapText="1" indent="1"/>
    </xf>
    <xf numFmtId="164" fontId="6" fillId="0" borderId="4" xfId="0" applyNumberFormat="1" applyFont="1" applyFill="1" applyBorder="1" applyAlignment="1">
      <alignment horizontal="right" vertical="center" indent="1"/>
    </xf>
    <xf numFmtId="49" fontId="6" fillId="0" borderId="4" xfId="0" applyNumberFormat="1" applyFont="1" applyFill="1" applyBorder="1" applyAlignment="1">
      <alignment horizontal="left" vertical="center" wrapText="1" indent="1"/>
    </xf>
    <xf numFmtId="164" fontId="3" fillId="0" borderId="4" xfId="0" applyNumberFormat="1" applyFont="1" applyFill="1" applyBorder="1" applyAlignment="1">
      <alignment horizontal="right" vertical="center" indent="1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 indent="1"/>
    </xf>
    <xf numFmtId="164" fontId="8" fillId="0" borderId="4" xfId="0" applyNumberFormat="1" applyFont="1" applyFill="1" applyBorder="1" applyAlignment="1">
      <alignment horizontal="right" vertical="center" indent="1"/>
    </xf>
    <xf numFmtId="49" fontId="8" fillId="0" borderId="4" xfId="0" applyNumberFormat="1" applyFont="1" applyFill="1" applyBorder="1" applyAlignment="1">
      <alignment horizontal="left" vertical="center" wrapText="1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49" fontId="7" fillId="0" borderId="4" xfId="1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center" indent="1"/>
    </xf>
    <xf numFmtId="164" fontId="8" fillId="0" borderId="0" xfId="0" applyNumberFormat="1" applyFont="1" applyAlignment="1" applyProtection="1">
      <alignment horizontal="right" vertical="center" indent="1"/>
    </xf>
    <xf numFmtId="164" fontId="2" fillId="0" borderId="0" xfId="0" applyNumberFormat="1" applyFont="1" applyAlignment="1" applyProtection="1">
      <alignment horizontal="right" vertical="center" indent="1"/>
    </xf>
    <xf numFmtId="164" fontId="6" fillId="0" borderId="0" xfId="0" applyNumberFormat="1" applyFont="1" applyAlignment="1" applyProtection="1">
      <alignment horizontal="right" vertical="center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10" fontId="0" fillId="0" borderId="6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 applyProtection="1">
      <alignment horizontal="center" vertical="center"/>
    </xf>
  </cellXfs>
  <cellStyles count="2">
    <cellStyle name="Datum" xfId="1"/>
    <cellStyle name="Normální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\ &quot;Kč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sz val="9"/>
        <color theme="3" tint="-0.499984740745262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2020/4.%20Hodnocen&#237;/2.%20Posudky/Kone&#269;n&#233;%20v&#253;sledky_D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ulka1" displayName="Tabulka1" ref="A2:L8" totalsRowCount="1" headerRowDxfId="26" dataDxfId="24" headerRowBorderDxfId="25" tableBorderDxfId="23">
  <autoFilter ref="A2:L7"/>
  <sortState ref="A4:L8">
    <sortCondition ref="A2:A7"/>
  </sortState>
  <tableColumns count="12">
    <tableColumn id="1" name="Pořadové číslo" totalsRowLabel="Celkem" dataDxfId="22" totalsRowDxfId="12"/>
    <tableColumn id="2" name="Název žadatele" totalsRowFunction="count" dataDxfId="21" totalsRowDxfId="1"/>
    <tableColumn id="3" name="Právní forma žadatele" dataDxfId="20" totalsRowDxfId="11"/>
    <tableColumn id="4" name="IČO žadatele" dataDxfId="19" totalsRowDxfId="10"/>
    <tableColumn id="5" name="Název projektu" dataDxfId="18" totalsRowDxfId="9" dataCellStyle="Datum"/>
    <tableColumn id="6" name="Celkové uznatelné náklady" totalsRowFunction="sum" dataDxfId="17" totalsRowDxfId="8"/>
    <tableColumn id="7" name="Výše dotace celkem" totalsRowFunction="sum" dataDxfId="16" totalsRowDxfId="7"/>
    <tableColumn id="8" name="Investiční část dotace" totalsRowFunction="sum" dataDxfId="15" totalsRowDxfId="6"/>
    <tableColumn id="9" name="Neinvestiční část dotace" totalsRowFunction="sum" dataDxfId="14" totalsRowDxfId="5"/>
    <tableColumn id="10" name="Podíl dotace na celk. uzn. nákladech" dataDxfId="13" totalsRowDxfId="4">
      <calculatedColumnFormula>[2]!Tabulka1[[#This Row],[DOTACE (celkem)]]/[2]!Tabulka1[[#This Row],[ CELKOVÉ UZNATELNÉ NÁKLADY]]</calculatedColumnFormula>
    </tableColumn>
    <tableColumn id="11" name="Časová použitelnost" totalsRowDxfId="2"/>
    <tableColumn id="13" name="Doporučení výběrové komise (ANO/NE)" dataDxfId="0" totalsRow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G22" sqref="G22"/>
    </sheetView>
  </sheetViews>
  <sheetFormatPr defaultRowHeight="15" x14ac:dyDescent="0.25"/>
  <cols>
    <col min="1" max="1" width="9.5703125" customWidth="1"/>
    <col min="2" max="2" width="20.28515625" customWidth="1"/>
    <col min="3" max="3" width="25.42578125" customWidth="1"/>
    <col min="4" max="4" width="14.28515625" customWidth="1"/>
    <col min="5" max="5" width="35.42578125" customWidth="1"/>
    <col min="6" max="6" width="12.85546875" customWidth="1"/>
    <col min="7" max="7" width="13.7109375" customWidth="1"/>
    <col min="8" max="9" width="13.140625" customWidth="1"/>
    <col min="10" max="10" width="13.7109375" customWidth="1"/>
    <col min="11" max="11" width="20.85546875" customWidth="1"/>
    <col min="12" max="12" width="18.42578125" customWidth="1"/>
  </cols>
  <sheetData>
    <row r="1" spans="1:12" ht="15.75" thickBot="1" x14ac:dyDescent="0.3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2" t="s">
        <v>30</v>
      </c>
    </row>
    <row r="3" spans="1:12" ht="30.75" thickTop="1" x14ac:dyDescent="0.25">
      <c r="A3" s="9">
        <v>5</v>
      </c>
      <c r="B3" s="15" t="s">
        <v>27</v>
      </c>
      <c r="C3" s="5" t="s">
        <v>5</v>
      </c>
      <c r="D3" s="4" t="s">
        <v>28</v>
      </c>
      <c r="E3" s="20" t="s">
        <v>29</v>
      </c>
      <c r="F3" s="13">
        <v>456000</v>
      </c>
      <c r="G3" s="13">
        <v>319200</v>
      </c>
      <c r="H3" s="6">
        <v>0</v>
      </c>
      <c r="I3" s="6">
        <v>319200</v>
      </c>
      <c r="J3" s="23">
        <v>0.7</v>
      </c>
      <c r="K3" s="5" t="s">
        <v>33</v>
      </c>
      <c r="L3" s="35" t="s">
        <v>31</v>
      </c>
    </row>
    <row r="4" spans="1:12" ht="30" x14ac:dyDescent="0.25">
      <c r="A4" s="9">
        <v>7</v>
      </c>
      <c r="B4" s="15" t="s">
        <v>20</v>
      </c>
      <c r="C4" s="5" t="s">
        <v>5</v>
      </c>
      <c r="D4" s="4" t="s">
        <v>21</v>
      </c>
      <c r="E4" s="20" t="s">
        <v>22</v>
      </c>
      <c r="F4" s="13">
        <v>714300</v>
      </c>
      <c r="G4" s="13">
        <v>500000</v>
      </c>
      <c r="H4" s="6">
        <v>234800</v>
      </c>
      <c r="I4" s="6">
        <v>265200</v>
      </c>
      <c r="J4" s="23">
        <v>0.69998600027999436</v>
      </c>
      <c r="K4" s="5" t="s">
        <v>33</v>
      </c>
      <c r="L4" s="35" t="s">
        <v>31</v>
      </c>
    </row>
    <row r="5" spans="1:12" ht="45" x14ac:dyDescent="0.25">
      <c r="A5" s="9">
        <v>26</v>
      </c>
      <c r="B5" s="15" t="s">
        <v>23</v>
      </c>
      <c r="C5" s="5" t="s">
        <v>24</v>
      </c>
      <c r="D5" s="4" t="s">
        <v>25</v>
      </c>
      <c r="E5" s="20" t="s">
        <v>26</v>
      </c>
      <c r="F5" s="14">
        <v>800000</v>
      </c>
      <c r="G5" s="13">
        <v>500000</v>
      </c>
      <c r="H5" s="8">
        <v>0</v>
      </c>
      <c r="I5" s="6">
        <v>500000</v>
      </c>
      <c r="J5" s="23">
        <v>0.625</v>
      </c>
      <c r="K5" s="5" t="s">
        <v>33</v>
      </c>
      <c r="L5" s="35" t="s">
        <v>31</v>
      </c>
    </row>
    <row r="6" spans="1:12" ht="30" x14ac:dyDescent="0.25">
      <c r="A6" s="9">
        <v>62</v>
      </c>
      <c r="B6" s="15" t="s">
        <v>16</v>
      </c>
      <c r="C6" s="7" t="s">
        <v>17</v>
      </c>
      <c r="D6" s="4" t="s">
        <v>18</v>
      </c>
      <c r="E6" s="20" t="s">
        <v>19</v>
      </c>
      <c r="F6" s="14">
        <v>720000</v>
      </c>
      <c r="G6" s="14">
        <v>500000</v>
      </c>
      <c r="H6" s="6">
        <v>120400</v>
      </c>
      <c r="I6" s="6">
        <v>379600</v>
      </c>
      <c r="J6" s="23">
        <v>0.69444444444444442</v>
      </c>
      <c r="K6" s="5" t="s">
        <v>33</v>
      </c>
      <c r="L6" s="36" t="s">
        <v>31</v>
      </c>
    </row>
    <row r="7" spans="1:12" ht="30.75" thickBot="1" x14ac:dyDescent="0.3">
      <c r="A7" s="24">
        <v>72</v>
      </c>
      <c r="B7" s="25" t="s">
        <v>13</v>
      </c>
      <c r="C7" s="26" t="s">
        <v>5</v>
      </c>
      <c r="D7" s="27" t="s">
        <v>14</v>
      </c>
      <c r="E7" s="28" t="s">
        <v>15</v>
      </c>
      <c r="F7" s="29">
        <v>1740000</v>
      </c>
      <c r="G7" s="30">
        <v>500000</v>
      </c>
      <c r="H7" s="31">
        <v>0</v>
      </c>
      <c r="I7" s="31">
        <v>500000</v>
      </c>
      <c r="J7" s="23">
        <v>0.28735632183908044</v>
      </c>
      <c r="K7" s="33" t="s">
        <v>33</v>
      </c>
      <c r="L7" s="37" t="s">
        <v>31</v>
      </c>
    </row>
    <row r="8" spans="1:12" ht="15.75" thickTop="1" x14ac:dyDescent="0.25">
      <c r="A8" s="10" t="s">
        <v>32</v>
      </c>
      <c r="B8" s="34">
        <f>SUBTOTAL(103,Tabulka1[Název žadatele])</f>
        <v>5</v>
      </c>
      <c r="C8" s="11"/>
      <c r="D8" s="12"/>
      <c r="E8" s="19"/>
      <c r="F8" s="16">
        <f>SUBTOTAL(109,Tabulka1[Celkové uznatelné náklady])</f>
        <v>4430300</v>
      </c>
      <c r="G8" s="17">
        <f>SUBTOTAL(109,Tabulka1[Výše dotace celkem])</f>
        <v>2319200</v>
      </c>
      <c r="H8" s="18">
        <f>SUBTOTAL(109,Tabulka1[Investiční část dotace])</f>
        <v>355200</v>
      </c>
      <c r="I8" s="18">
        <f>SUBTOTAL(109,Tabulka1[Neinvestiční část dotace])</f>
        <v>1964000</v>
      </c>
      <c r="J8" s="12"/>
      <c r="K8" s="32"/>
      <c r="L8" s="32"/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  <ignoredErrors>
    <ignoredError sqref="J3:J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2020-02-14T16:25:09Z</dcterms:modified>
</cp:coreProperties>
</file>